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95" windowHeight="11205" activeTab="0"/>
  </bookViews>
  <sheets>
    <sheet name="118" sheetId="1" r:id="rId1"/>
  </sheets>
  <externalReferences>
    <externalReference r:id="rId4"/>
  </externalReferences>
  <definedNames>
    <definedName name="_xlnm.Print_Area" localSheetId="0">'118'!$A$1:$E$115</definedName>
    <definedName name="h">#REF!</definedName>
    <definedName name="_xlnm.Print_Titles" localSheetId="0">'118'!$1:$3</definedName>
  </definedNames>
  <calcPr fullCalcOnLoad="1"/>
</workbook>
</file>

<file path=xl/sharedStrings.xml><?xml version="1.0" encoding="utf-8"?>
<sst xmlns="http://schemas.openxmlformats.org/spreadsheetml/2006/main" count="112" uniqueCount="112">
  <si>
    <t>CONTO ECONOMICO</t>
  </si>
  <si>
    <t>Importi:Euro</t>
  </si>
  <si>
    <t>Schema di bilancio ex d.lgs. 118/2011</t>
  </si>
  <si>
    <t>VARIAZIONE 2013/2012</t>
  </si>
  <si>
    <t>Importo</t>
  </si>
  <si>
    <t>%</t>
  </si>
  <si>
    <t>A) VALORE DELLA PRODUZIONE</t>
  </si>
  <si>
    <t>A.1) Contributi in c/esercizio</t>
  </si>
  <si>
    <t>A.1.a) Contributi in c/esercizio - da Regione o Provincia Autonoma per quota F.S. regionale</t>
  </si>
  <si>
    <t>A.1.b) Contributi in c/esercizio - extra fondo</t>
  </si>
  <si>
    <t>A.1.b.1) Contributi da Regione o Prov. Aut. (extra fondo) - vincolati</t>
  </si>
  <si>
    <t>A.1.b.2) Contributi da Regione o Prov. Aut. (extra fondo) - Risorse aggiuntive da bilancio a titolo di copertura LEA</t>
  </si>
  <si>
    <t>A.1.b.3) Contributi da Regione o Prov. Aut. (extra fondo) - Risorse aggiuntive da bilancio a titolo di copertura extra LEA</t>
  </si>
  <si>
    <t>A.1.b.4) Contributi da Regione o Prov. Aut. (extra fondo) - altro</t>
  </si>
  <si>
    <t>A.1.b.5) Contributi da aziende sanitarie pubbliche (extra fondo)</t>
  </si>
  <si>
    <t>A.1.b.6) Contributi da altri soggetti pubblici</t>
  </si>
  <si>
    <t>A.1.c) Contributi in c/esercizio - per ricerca</t>
  </si>
  <si>
    <t>A.1.c.1) da Ministero della Salute per ricerca corrente</t>
  </si>
  <si>
    <t>A.1.c.2) da Ministero della Salute per ricerca finalizzata</t>
  </si>
  <si>
    <t>A.1.c.3) da Regione e altri soggetti pubblici</t>
  </si>
  <si>
    <t>A.1.c.4) da privati</t>
  </si>
  <si>
    <t>A.1.d) Contributi in c/esercizio - da privati</t>
  </si>
  <si>
    <t>A.2) Rettifica contributi c/esercizio per destinazione ad investimenti</t>
  </si>
  <si>
    <t>A.3) Utilizzo fondi per quote inutilizzate contributi vincolati di esercizi precedenti</t>
  </si>
  <si>
    <t>A.4) Ricavi per prestazioni sanitarie e sociosanitarie a rilevanza sanitaria</t>
  </si>
  <si>
    <t>A.4.a) Ricavi per prestazioni sanitarie e sociosanitarie - ad aziende sanitarie pubbliche</t>
  </si>
  <si>
    <t>A.4.b) Ricavi per prestazioni sanitarie e sociosanitarie - intramoenia</t>
  </si>
  <si>
    <t>A.4.c) Ricavi per prestazioni sanitarie e sociosanitarie - altro</t>
  </si>
  <si>
    <t>A.5) Concorsi, recuperi e rimborsi</t>
  </si>
  <si>
    <t>A.6) Compartecipazione alla spesa per prestazioni sanitarie (Ticket)</t>
  </si>
  <si>
    <t>A.7) Quota contributi in c/capitale imputata nell'esercizio</t>
  </si>
  <si>
    <t>A.8) Incrementi delle immobilizzazioni per lavori interni</t>
  </si>
  <si>
    <t>A.9) Altri ricavi e proventi</t>
  </si>
  <si>
    <t>Totale A)</t>
  </si>
  <si>
    <t>B) COSTI DELLA PRODUZIONE</t>
  </si>
  <si>
    <t>B.1) Acquisti di beni</t>
  </si>
  <si>
    <t>B.1.a) Acquisti di beni sanitari</t>
  </si>
  <si>
    <t>B.1.b) Acquisti di beni non sanitari</t>
  </si>
  <si>
    <t>B.2) Acquisti di servizi sanitari</t>
  </si>
  <si>
    <t>B.2.a) Acquisti di servizi sanitari - Medicina di base</t>
  </si>
  <si>
    <t>B.2.b) Acquisti di servizi sanitari - Farmaceutica</t>
  </si>
  <si>
    <t>B.2.c) Acquisti di servizi sanitari per assitenza specialistica ambulatoriale</t>
  </si>
  <si>
    <t>B.2.d) Acquisti di servizi sanitari per assistenza riabilitativa</t>
  </si>
  <si>
    <t>B.2.e) Acquisti di servizi sanitari per assistenza integrativa</t>
  </si>
  <si>
    <t>B.2.f) Acquisti di servizi sanitari per assistenza protesica</t>
  </si>
  <si>
    <t>B.2.g) Acquisti di servizi sanitari per assistenza ospedaliera</t>
  </si>
  <si>
    <t>B.2.h) Acquisti prestazioni di psichiatrica residenziale e semiresidenziale</t>
  </si>
  <si>
    <t>B.2.i) Acquisti prestazioni di distribuzione farmaci File F</t>
  </si>
  <si>
    <t>B.2.j) Acquisti prestazioni termali in convenzione</t>
  </si>
  <si>
    <t>B.2.k) Acquisti prestazioni di trasporto sanitario</t>
  </si>
  <si>
    <t>B.2.l) Acquisti prestazioni  socio-sanitarie a rilevanza sanitaria</t>
  </si>
  <si>
    <t>B.2.m) Compartecipazione al personale per att. Libero-prof. (intramoenia)</t>
  </si>
  <si>
    <t>B.2.n) Rimborsi Assegni e contributi sanitari</t>
  </si>
  <si>
    <t>B.2.o) Consulenze, collaborazioni, interinale, altre prestazioni di lavoro sanitarie e sociosanitarie</t>
  </si>
  <si>
    <t>B.2.p) Altri servizi sanitari e sociosanitari a rilevanza sanitaria</t>
  </si>
  <si>
    <t>B.2.q) Costi per differenziale Tariffe TUC</t>
  </si>
  <si>
    <t>B.3) Acquisti di servizi non sanitari</t>
  </si>
  <si>
    <t>B.3.a) Servizi non sanitari</t>
  </si>
  <si>
    <t xml:space="preserve">B.3.b) Consulenze, collaborazioni, interinale, altre prestazioni di lavoro non sanitarie </t>
  </si>
  <si>
    <t>B.3.c) Formazione</t>
  </si>
  <si>
    <t>B.4) Manutenzione e riparazione</t>
  </si>
  <si>
    <t>B.5) Godimento di beni di terzi</t>
  </si>
  <si>
    <t>B.6) Costi del personale</t>
  </si>
  <si>
    <t>B.6.a) Personale dirigente medico</t>
  </si>
  <si>
    <t>B.6.b) Personale dirigente ruolo sanitario non medico</t>
  </si>
  <si>
    <t>B.6.c) Personale comparto ruolo sanitario</t>
  </si>
  <si>
    <t>B.6.d) Personale dirigente altri ruoli</t>
  </si>
  <si>
    <t>B.6.e) Personale comparto altri ruoli</t>
  </si>
  <si>
    <t>B.7) Oneri diversi di gestione</t>
  </si>
  <si>
    <t>B.8) Ammortamenti</t>
  </si>
  <si>
    <t>B.8.a) Ammortamenti immobilizzazioni immateriali</t>
  </si>
  <si>
    <t>B.8.b) Ammortamenti dei Fabbricati</t>
  </si>
  <si>
    <t>B.8.c) Ammortamenti delle altre immobilizzazioni materiali</t>
  </si>
  <si>
    <t>B.9) Svalutazione delle immobilizzazioni e dei crediti</t>
  </si>
  <si>
    <t>B.10) Variazione delle rimanenze</t>
  </si>
  <si>
    <t>B.10.a) Variazione delle rimanenze sanitarie</t>
  </si>
  <si>
    <t>B.10.b) Variazione delle rimanenze non sanitarie</t>
  </si>
  <si>
    <t>B.11) Accantonamenti</t>
  </si>
  <si>
    <t>B.11.a) Accantonamenti per rischi</t>
  </si>
  <si>
    <t xml:space="preserve"> </t>
  </si>
  <si>
    <t xml:space="preserve">B.11.b) Accantonamenti per premio operosità </t>
  </si>
  <si>
    <t>B.11.c) Accantonamenti per quote inutilizzate di contributi vincolati</t>
  </si>
  <si>
    <t>B.11.d) Altri accantonamenti</t>
  </si>
  <si>
    <t>Totale B)</t>
  </si>
  <si>
    <t>DIFF. TRA VALORE E COSTI DELLA PRODUZIONE (A-B)</t>
  </si>
  <si>
    <t>C) PROVENTI E ONERI FINANZIARI</t>
  </si>
  <si>
    <t>C.1) Interessi attivi ed altri proventi finanziari</t>
  </si>
  <si>
    <t>C.2) Interessi passivi ed altri oneri finanziari</t>
  </si>
  <si>
    <t>Totale C)</t>
  </si>
  <si>
    <t>D) RETTIFICHE DI VALORE DI ATTIVITA' FINANZIARIE</t>
  </si>
  <si>
    <t>D.1) Rivalutazioni</t>
  </si>
  <si>
    <t>D.2) Svalutazioni</t>
  </si>
  <si>
    <t>Totale D)</t>
  </si>
  <si>
    <t>E) PROVENTI E ONERI STRAORDINARI</t>
  </si>
  <si>
    <t>E.1) Proventi straordinari</t>
  </si>
  <si>
    <t>E.1.a) Plusvalenze</t>
  </si>
  <si>
    <t>E.1.b) Altri proventi straordinari</t>
  </si>
  <si>
    <t>E.2) Oneri straordinari</t>
  </si>
  <si>
    <t>E.2.a) Minusvalenze</t>
  </si>
  <si>
    <t>E.2.b) Altri oneri straordinari</t>
  </si>
  <si>
    <t>Totale E)</t>
  </si>
  <si>
    <t>RISULTATO PRIMA DELLE IMPOSTE (A-B+C+D+E)</t>
  </si>
  <si>
    <t>Y) IMPOSTE SUL REDDITO DELL'ESERCIZIO</t>
  </si>
  <si>
    <t>Y.1) IRAP</t>
  </si>
  <si>
    <t>Y.1.a) IRAP relativa a personale dipendente</t>
  </si>
  <si>
    <t>Y.1.b) IRAP relativa a collaboratori e personale assimilato a lavoro dipendente</t>
  </si>
  <si>
    <t>Y.1.c) IRAP relativa ad attività di libera professione (intramoenia)</t>
  </si>
  <si>
    <t>Y.1.d) IRAP relativa ad attività commerciali</t>
  </si>
  <si>
    <t>Y.2) IRES</t>
  </si>
  <si>
    <t>Y.3) Accantonamento a fondo imposte (accertamenti, condoni, ecc.)</t>
  </si>
  <si>
    <t>Totale Y)</t>
  </si>
  <si>
    <t>UTILE (PERDITA) DELL'ESERCIZIO</t>
  </si>
</sst>
</file>

<file path=xl/styles.xml><?xml version="1.0" encoding="utf-8"?>
<styleSheet xmlns="http://schemas.openxmlformats.org/spreadsheetml/2006/main">
  <numFmts count="6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L.&quot;\ #,##0;\-&quot;L.&quot;\ #,##0"/>
    <numFmt numFmtId="169" formatCode="&quot;L.&quot;\ #,##0;[Red]\-&quot;L.&quot;\ #,##0"/>
    <numFmt numFmtId="170" formatCode="&quot;L.&quot;\ #,##0.00;\-&quot;L.&quot;\ #,##0.00"/>
    <numFmt numFmtId="171" formatCode="&quot;L.&quot;\ #,##0.00;[Red]\-&quot;L.&quot;\ #,##0.00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$-409]#,##0_ ;[Red]\-[$$-409]#,##0\ "/>
    <numFmt numFmtId="183" formatCode="[$$-409]#,##0.00_ ;[Red]\-[$$-409]#,##0.00\ "/>
    <numFmt numFmtId="184" formatCode="#,##0\ &quot;F&quot;;[Red]\-#,##0\ &quot;F&quot;"/>
    <numFmt numFmtId="185" formatCode="#,##0.00\ &quot;F&quot;;[Red]\-#,##0.00\ &quot;F&quot;"/>
    <numFmt numFmtId="186" formatCode="#00\%"/>
    <numFmt numFmtId="187" formatCode="#0.00\%"/>
    <numFmt numFmtId="188" formatCode="#,##0\ [$€-1];[Red]\-#,##0\ [$€-1]"/>
    <numFmt numFmtId="189" formatCode="#,##0.00\ [$€-1];[Red]\-#,##0.00\ [$€-1]"/>
    <numFmt numFmtId="190" formatCode="[$€-1]\ #,##0\ ;[Red][$€-1]\ \-#,##0"/>
    <numFmt numFmtId="191" formatCode="[$€-1]\ #,##0.00;[Red][$€-1]\ \-#,##0.00"/>
    <numFmt numFmtId="192" formatCode="[$£-809]#,##0;[Red]\-[$£-809]#,##0"/>
    <numFmt numFmtId="193" formatCode="[$£-809]#,##0.00;[Red]\-[$£-809]#,##0.00"/>
    <numFmt numFmtId="194" formatCode="#,##0\ [$Pts-40A];[Red]\-#,##0\ [$Pts-40A]"/>
    <numFmt numFmtId="195" formatCode="[$L.-410]\ #,##0;[Red]\-[$L.-410]\ #,##0"/>
    <numFmt numFmtId="196" formatCode="#,##0\ [$DM-407];[Red]\-#,##0\ [$DM-407]"/>
    <numFmt numFmtId="197" formatCode="#,##0.00\ [$DM-407];[Red]\-#,##0.00\ [$DM-407]"/>
    <numFmt numFmtId="198" formatCode="#,##0\ [$FB-80C];[Red]\-#,##0\ [$FB-80C]"/>
    <numFmt numFmtId="199" formatCode="#,##0.00\ [$FB-80C];[Red]\-#,##0.00\ [$FB-80C]"/>
    <numFmt numFmtId="200" formatCode="#00%"/>
    <numFmt numFmtId="201" formatCode="#0.00%"/>
    <numFmt numFmtId="202" formatCode="#,##0_ ;[Red]\-#,##0\ "/>
    <numFmt numFmtId="203" formatCode="_-* #,##0.0_-;\-* #,##0.0_-;_-* &quot;-&quot;??_-;_-@_-"/>
    <numFmt numFmtId="204" formatCode="_-* #,##0_-;\-* #,##0_-;_-* &quot;-&quot;??_-;_-@_-"/>
    <numFmt numFmtId="205" formatCode="0_ ;[Red]\-0\ "/>
    <numFmt numFmtId="206" formatCode="_ * #,##0_ ;_ * \-#,##0_ ;_ * &quot;-&quot;_ ;_ @_ "/>
    <numFmt numFmtId="207" formatCode="_ * #,##0.00_ ;_ * \-#,##0.00_ ;_ * &quot;-&quot;??_ ;_ @_ "/>
    <numFmt numFmtId="208" formatCode="_ * #,##0_ ;_ * \-#,##0_ ;_ * &quot;-&quot;??_ ;_ @_ "/>
    <numFmt numFmtId="209" formatCode="_(* #,##0_);_(* \(#,##0\);_(* &quot;-&quot;??_);_(@_)"/>
    <numFmt numFmtId="210" formatCode="0.0"/>
    <numFmt numFmtId="211" formatCode="[$-410]dddd\ d\ mmmm\ yyyy"/>
    <numFmt numFmtId="212" formatCode="h\.mm\.ss"/>
    <numFmt numFmtId="213" formatCode="0.0%"/>
    <numFmt numFmtId="214" formatCode="_ * #,##0.00_ ;_ * \-#,##0.00_ ;_ * &quot;-&quot;_ ;_ @_ "/>
    <numFmt numFmtId="215" formatCode="#,##0.00_ ;\-#,##0.00\ 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name val="Arial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Garamond"/>
      <family val="1"/>
    </font>
    <font>
      <b/>
      <sz val="12"/>
      <name val="Garamond"/>
      <family val="1"/>
    </font>
    <font>
      <i/>
      <sz val="12"/>
      <name val="Garamond"/>
      <family val="1"/>
    </font>
    <font>
      <sz val="8"/>
      <name val="Garamond"/>
      <family val="1"/>
    </font>
    <font>
      <sz val="10"/>
      <name val="Garamond"/>
      <family val="1"/>
    </font>
    <font>
      <b/>
      <sz val="8"/>
      <name val="Garamond"/>
      <family val="1"/>
    </font>
    <font>
      <b/>
      <i/>
      <sz val="8"/>
      <name val="Garamond"/>
      <family val="1"/>
    </font>
    <font>
      <sz val="14"/>
      <name val="Garamond"/>
      <family val="1"/>
    </font>
    <font>
      <sz val="12"/>
      <name val="Garamond"/>
      <family val="1"/>
    </font>
    <font>
      <b/>
      <u val="single"/>
      <sz val="14"/>
      <name val="Garamond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6" fontId="8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2" fillId="24" borderId="6">
      <alignment vertical="center"/>
      <protection/>
    </xf>
    <xf numFmtId="49" fontId="0" fillId="25" borderId="6">
      <alignment vertical="center"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2" fillId="26" borderId="11" xfId="59" applyFont="1" applyFill="1" applyBorder="1" applyAlignment="1">
      <alignment horizontal="center" vertical="center" wrapText="1"/>
      <protection/>
    </xf>
    <xf numFmtId="0" fontId="23" fillId="26" borderId="12" xfId="59" applyFont="1" applyFill="1" applyBorder="1" applyAlignment="1">
      <alignment horizontal="center" vertical="center" wrapText="1"/>
      <protection/>
    </xf>
    <xf numFmtId="0" fontId="24" fillId="26" borderId="11" xfId="59" applyFont="1" applyFill="1" applyBorder="1" applyAlignment="1">
      <alignment horizontal="center" vertical="center"/>
      <protection/>
    </xf>
    <xf numFmtId="0" fontId="24" fillId="26" borderId="12" xfId="59" applyFont="1" applyFill="1" applyBorder="1" applyAlignment="1">
      <alignment horizontal="center" vertical="center"/>
      <protection/>
    </xf>
    <xf numFmtId="0" fontId="25" fillId="26" borderId="0" xfId="59" applyFont="1" applyFill="1">
      <alignment/>
      <protection/>
    </xf>
    <xf numFmtId="0" fontId="22" fillId="26" borderId="13" xfId="59" applyFont="1" applyFill="1" applyBorder="1" applyAlignment="1">
      <alignment horizontal="center" vertical="center" wrapText="1"/>
      <protection/>
    </xf>
    <xf numFmtId="0" fontId="23" fillId="26" borderId="13" xfId="59" applyFont="1" applyFill="1" applyBorder="1" applyAlignment="1">
      <alignment horizontal="center" vertical="center"/>
      <protection/>
    </xf>
    <xf numFmtId="206" fontId="26" fillId="26" borderId="11" xfId="52" applyNumberFormat="1" applyFont="1" applyFill="1" applyBorder="1" applyAlignment="1">
      <alignment horizontal="center" vertical="center"/>
    </xf>
    <xf numFmtId="206" fontId="24" fillId="26" borderId="12" xfId="52" applyNumberFormat="1" applyFont="1" applyFill="1" applyBorder="1" applyAlignment="1">
      <alignment horizontal="center" vertical="center"/>
    </xf>
    <xf numFmtId="0" fontId="27" fillId="26" borderId="0" xfId="59" applyFont="1" applyFill="1" applyAlignment="1">
      <alignment vertical="center"/>
      <protection/>
    </xf>
    <xf numFmtId="0" fontId="22" fillId="26" borderId="14" xfId="59" applyFont="1" applyFill="1" applyBorder="1" applyAlignment="1">
      <alignment horizontal="center" vertical="center" wrapText="1"/>
      <protection/>
    </xf>
    <xf numFmtId="0" fontId="23" fillId="26" borderId="14" xfId="59" applyFont="1" applyFill="1" applyBorder="1" applyAlignment="1">
      <alignment horizontal="center" vertical="center"/>
      <protection/>
    </xf>
    <xf numFmtId="0" fontId="28" fillId="26" borderId="15" xfId="59" applyFont="1" applyFill="1" applyBorder="1" applyAlignment="1">
      <alignment horizontal="center" vertical="center"/>
      <protection/>
    </xf>
    <xf numFmtId="9" fontId="28" fillId="26" borderId="15" xfId="64" applyFont="1" applyFill="1" applyBorder="1" applyAlignment="1">
      <alignment horizontal="center" vertical="center"/>
    </xf>
    <xf numFmtId="49" fontId="22" fillId="26" borderId="16" xfId="59" applyNumberFormat="1" applyFont="1" applyFill="1" applyBorder="1" applyAlignment="1">
      <alignment vertical="center" wrapText="1"/>
      <protection/>
    </xf>
    <xf numFmtId="206" fontId="23" fillId="26" borderId="16" xfId="52" applyNumberFormat="1" applyFont="1" applyFill="1" applyBorder="1" applyAlignment="1">
      <alignment vertical="center"/>
    </xf>
    <xf numFmtId="206" fontId="23" fillId="26" borderId="17" xfId="52" applyNumberFormat="1" applyFont="1" applyFill="1" applyBorder="1" applyAlignment="1">
      <alignment vertical="center"/>
    </xf>
    <xf numFmtId="9" fontId="23" fillId="26" borderId="17" xfId="64" applyFont="1" applyFill="1" applyBorder="1" applyAlignment="1">
      <alignment horizontal="center" vertical="center"/>
    </xf>
    <xf numFmtId="49" fontId="22" fillId="16" borderId="17" xfId="45" applyNumberFormat="1" applyFont="1" applyFill="1" applyBorder="1" applyAlignment="1">
      <alignment vertical="center" wrapText="1"/>
    </xf>
    <xf numFmtId="206" fontId="23" fillId="16" borderId="17" xfId="52" applyNumberFormat="1" applyFont="1" applyFill="1" applyBorder="1" applyAlignment="1">
      <alignment vertical="center"/>
    </xf>
    <xf numFmtId="9" fontId="23" fillId="16" borderId="17" xfId="64" applyFont="1" applyFill="1" applyBorder="1" applyAlignment="1">
      <alignment horizontal="center" vertical="center"/>
    </xf>
    <xf numFmtId="49" fontId="29" fillId="0" borderId="17" xfId="45" applyNumberFormat="1" applyFont="1" applyFill="1" applyBorder="1" applyAlignment="1">
      <alignment vertical="center" wrapText="1"/>
    </xf>
    <xf numFmtId="206" fontId="30" fillId="26" borderId="17" xfId="52" applyNumberFormat="1" applyFont="1" applyFill="1" applyBorder="1" applyAlignment="1">
      <alignment vertical="center"/>
    </xf>
    <xf numFmtId="9" fontId="30" fillId="26" borderId="17" xfId="64" applyFont="1" applyFill="1" applyBorder="1" applyAlignment="1">
      <alignment horizontal="center" vertical="center"/>
    </xf>
    <xf numFmtId="0" fontId="25" fillId="26" borderId="0" xfId="59" applyFont="1" applyFill="1" applyAlignment="1">
      <alignment vertical="center"/>
      <protection/>
    </xf>
    <xf numFmtId="49" fontId="29" fillId="16" borderId="17" xfId="45" applyNumberFormat="1" applyFont="1" applyFill="1" applyBorder="1" applyAlignment="1">
      <alignment vertical="center" wrapText="1"/>
    </xf>
    <xf numFmtId="206" fontId="30" fillId="16" borderId="17" xfId="52" applyNumberFormat="1" applyFont="1" applyFill="1" applyBorder="1" applyAlignment="1">
      <alignment vertical="center"/>
    </xf>
    <xf numFmtId="9" fontId="30" fillId="16" borderId="17" xfId="64" applyFont="1" applyFill="1" applyBorder="1" applyAlignment="1">
      <alignment horizontal="center" vertical="center"/>
    </xf>
    <xf numFmtId="49" fontId="29" fillId="26" borderId="17" xfId="45" applyNumberFormat="1" applyFont="1" applyFill="1" applyBorder="1" applyAlignment="1">
      <alignment vertical="center" wrapText="1"/>
    </xf>
    <xf numFmtId="206" fontId="30" fillId="0" borderId="17" xfId="52" applyNumberFormat="1" applyFont="1" applyFill="1" applyBorder="1" applyAlignment="1">
      <alignment vertical="center"/>
    </xf>
    <xf numFmtId="9" fontId="30" fillId="0" borderId="17" xfId="64" applyFont="1" applyFill="1" applyBorder="1" applyAlignment="1">
      <alignment horizontal="center" vertical="center"/>
    </xf>
    <xf numFmtId="0" fontId="25" fillId="0" borderId="0" xfId="59" applyFont="1" applyFill="1" applyAlignment="1">
      <alignment vertical="center"/>
      <protection/>
    </xf>
    <xf numFmtId="49" fontId="29" fillId="16" borderId="17" xfId="45" applyNumberFormat="1" applyFont="1" applyFill="1" applyBorder="1" applyAlignment="1">
      <alignment horizontal="left" vertical="center" wrapText="1"/>
    </xf>
    <xf numFmtId="206" fontId="30" fillId="16" borderId="17" xfId="52" applyNumberFormat="1" applyFont="1" applyFill="1" applyBorder="1" applyAlignment="1">
      <alignment vertical="center"/>
    </xf>
    <xf numFmtId="9" fontId="30" fillId="16" borderId="17" xfId="64" applyFont="1" applyFill="1" applyBorder="1" applyAlignment="1">
      <alignment horizontal="center" vertical="center"/>
    </xf>
    <xf numFmtId="0" fontId="25" fillId="26" borderId="0" xfId="59" applyFont="1" applyFill="1" applyAlignment="1">
      <alignment vertical="center"/>
      <protection/>
    </xf>
    <xf numFmtId="49" fontId="29" fillId="26" borderId="17" xfId="45" applyNumberFormat="1" applyFont="1" applyFill="1" applyBorder="1" applyAlignment="1">
      <alignment horizontal="left" vertical="center" wrapText="1"/>
    </xf>
    <xf numFmtId="206" fontId="30" fillId="26" borderId="17" xfId="52" applyNumberFormat="1" applyFont="1" applyFill="1" applyBorder="1" applyAlignment="1">
      <alignment vertical="center"/>
    </xf>
    <xf numFmtId="9" fontId="30" fillId="26" borderId="17" xfId="64" applyFont="1" applyFill="1" applyBorder="1" applyAlignment="1">
      <alignment horizontal="center" vertical="center"/>
    </xf>
    <xf numFmtId="49" fontId="29" fillId="0" borderId="17" xfId="45" applyNumberFormat="1" applyFont="1" applyFill="1" applyBorder="1" applyAlignment="1">
      <alignment horizontal="left" vertical="center" wrapText="1"/>
    </xf>
    <xf numFmtId="49" fontId="22" fillId="26" borderId="17" xfId="45" applyNumberFormat="1" applyFont="1" applyFill="1" applyBorder="1" applyAlignment="1">
      <alignment vertical="center" wrapText="1"/>
    </xf>
    <xf numFmtId="206" fontId="23" fillId="26" borderId="17" xfId="52" applyNumberFormat="1" applyFont="1" applyFill="1" applyBorder="1" applyAlignment="1">
      <alignment vertical="center"/>
    </xf>
    <xf numFmtId="0" fontId="27" fillId="26" borderId="0" xfId="59" applyFont="1" applyFill="1" applyAlignment="1">
      <alignment vertical="center"/>
      <protection/>
    </xf>
    <xf numFmtId="9" fontId="23" fillId="26" borderId="17" xfId="64" applyFont="1" applyFill="1" applyBorder="1" applyAlignment="1">
      <alignment horizontal="center" vertical="center"/>
    </xf>
    <xf numFmtId="49" fontId="22" fillId="16" borderId="17" xfId="45" applyNumberFormat="1" applyFont="1" applyFill="1" applyBorder="1" applyAlignment="1">
      <alignment vertical="center" wrapText="1"/>
    </xf>
    <xf numFmtId="206" fontId="23" fillId="16" borderId="17" xfId="52" applyNumberFormat="1" applyFont="1" applyFill="1" applyBorder="1" applyAlignment="1">
      <alignment vertical="center"/>
    </xf>
    <xf numFmtId="9" fontId="23" fillId="16" borderId="17" xfId="64" applyFont="1" applyFill="1" applyBorder="1" applyAlignment="1">
      <alignment horizontal="center" vertical="center"/>
    </xf>
    <xf numFmtId="49" fontId="29" fillId="26" borderId="17" xfId="45" applyNumberFormat="1" applyFont="1" applyFill="1" applyBorder="1" applyAlignment="1">
      <alignment horizontal="left" vertical="center" wrapText="1"/>
    </xf>
    <xf numFmtId="49" fontId="29" fillId="26" borderId="17" xfId="45" applyNumberFormat="1" applyFont="1" applyFill="1" applyBorder="1" applyAlignment="1">
      <alignment horizontal="left" vertical="center" wrapText="1"/>
    </xf>
    <xf numFmtId="49" fontId="22" fillId="26" borderId="17" xfId="45" applyNumberFormat="1" applyFont="1" applyFill="1" applyBorder="1" applyAlignment="1">
      <alignment vertical="center" wrapText="1"/>
    </xf>
    <xf numFmtId="49" fontId="22" fillId="15" borderId="17" xfId="45" applyNumberFormat="1" applyFont="1" applyFill="1" applyBorder="1" applyAlignment="1">
      <alignment horizontal="left" vertical="center" wrapText="1"/>
    </xf>
    <xf numFmtId="206" fontId="23" fillId="15" borderId="17" xfId="52" applyNumberFormat="1" applyFont="1" applyFill="1" applyBorder="1" applyAlignment="1">
      <alignment vertical="center"/>
    </xf>
    <xf numFmtId="9" fontId="23" fillId="15" borderId="17" xfId="64" applyFont="1" applyFill="1" applyBorder="1" applyAlignment="1">
      <alignment horizontal="center" vertical="center"/>
    </xf>
    <xf numFmtId="49" fontId="22" fillId="26" borderId="17" xfId="59" applyNumberFormat="1" applyFont="1" applyFill="1" applyBorder="1" applyAlignment="1">
      <alignment vertical="center" wrapText="1"/>
      <protection/>
    </xf>
    <xf numFmtId="49" fontId="29" fillId="0" borderId="17" xfId="45" applyNumberFormat="1" applyFont="1" applyFill="1" applyBorder="1" applyAlignment="1">
      <alignment horizontal="left" vertical="center" wrapText="1"/>
    </xf>
    <xf numFmtId="49" fontId="29" fillId="0" borderId="17" xfId="59" applyNumberFormat="1" applyFont="1" applyFill="1" applyBorder="1" applyAlignment="1">
      <alignment horizontal="left" vertical="center" wrapText="1"/>
      <protection/>
    </xf>
    <xf numFmtId="49" fontId="29" fillId="26" borderId="17" xfId="59" applyNumberFormat="1" applyFont="1" applyFill="1" applyBorder="1" applyAlignment="1">
      <alignment horizontal="left" vertical="center" wrapText="1"/>
      <protection/>
    </xf>
    <xf numFmtId="49" fontId="29" fillId="26" borderId="17" xfId="59" applyNumberFormat="1" applyFont="1" applyFill="1" applyBorder="1" applyAlignment="1">
      <alignment vertical="center" wrapText="1"/>
      <protection/>
    </xf>
    <xf numFmtId="49" fontId="22" fillId="14" borderId="17" xfId="45" applyNumberFormat="1" applyFont="1" applyFill="1" applyBorder="1" applyAlignment="1">
      <alignment vertical="center" wrapText="1"/>
    </xf>
    <xf numFmtId="206" fontId="23" fillId="14" borderId="17" xfId="52" applyNumberFormat="1" applyFont="1" applyFill="1" applyBorder="1" applyAlignment="1">
      <alignment vertical="center"/>
    </xf>
    <xf numFmtId="9" fontId="23" fillId="14" borderId="17" xfId="64" applyFont="1" applyFill="1" applyBorder="1" applyAlignment="1">
      <alignment horizontal="center" vertical="center"/>
    </xf>
    <xf numFmtId="0" fontId="27" fillId="26" borderId="0" xfId="59" applyFont="1" applyFill="1" applyBorder="1" applyAlignment="1">
      <alignment vertical="center"/>
      <protection/>
    </xf>
    <xf numFmtId="49" fontId="22" fillId="26" borderId="17" xfId="59" applyNumberFormat="1" applyFont="1" applyFill="1" applyBorder="1" applyAlignment="1">
      <alignment vertical="center" wrapText="1"/>
      <protection/>
    </xf>
    <xf numFmtId="49" fontId="22" fillId="26" borderId="17" xfId="59" applyNumberFormat="1" applyFont="1" applyFill="1" applyBorder="1" applyAlignment="1">
      <alignment horizontal="left" vertical="center" wrapText="1"/>
      <protection/>
    </xf>
    <xf numFmtId="49" fontId="29" fillId="26" borderId="17" xfId="59" applyNumberFormat="1" applyFont="1" applyFill="1" applyBorder="1" applyAlignment="1">
      <alignment horizontal="left" vertical="center" wrapText="1"/>
      <protection/>
    </xf>
    <xf numFmtId="49" fontId="31" fillId="14" borderId="17" xfId="45" applyNumberFormat="1" applyFont="1" applyFill="1" applyBorder="1" applyAlignment="1">
      <alignment vertical="center" wrapText="1"/>
    </xf>
    <xf numFmtId="49" fontId="22" fillId="15" borderId="18" xfId="45" applyNumberFormat="1" applyFont="1" applyFill="1" applyBorder="1" applyAlignment="1">
      <alignment horizontal="left" vertical="center" wrapText="1"/>
    </xf>
    <xf numFmtId="206" fontId="23" fillId="15" borderId="18" xfId="52" applyNumberFormat="1" applyFont="1" applyFill="1" applyBorder="1" applyAlignment="1">
      <alignment vertical="center"/>
    </xf>
    <xf numFmtId="9" fontId="23" fillId="15" borderId="18" xfId="64" applyFont="1" applyFill="1" applyBorder="1" applyAlignment="1">
      <alignment horizontal="center" vertical="center"/>
    </xf>
    <xf numFmtId="0" fontId="22" fillId="26" borderId="15" xfId="59" applyFont="1" applyFill="1" applyBorder="1" applyAlignment="1">
      <alignment vertical="center" wrapText="1"/>
      <protection/>
    </xf>
    <xf numFmtId="206" fontId="23" fillId="26" borderId="15" xfId="52" applyNumberFormat="1" applyFont="1" applyFill="1" applyBorder="1" applyAlignment="1">
      <alignment vertical="center"/>
    </xf>
    <xf numFmtId="9" fontId="23" fillId="26" borderId="15" xfId="64" applyFont="1" applyFill="1" applyBorder="1" applyAlignment="1">
      <alignment horizontal="center" vertical="center"/>
    </xf>
    <xf numFmtId="0" fontId="29" fillId="26" borderId="0" xfId="59" applyFont="1" applyFill="1" applyAlignment="1">
      <alignment vertical="center" wrapText="1"/>
      <protection/>
    </xf>
    <xf numFmtId="206" fontId="30" fillId="26" borderId="0" xfId="52" applyNumberFormat="1" applyFont="1" applyFill="1" applyAlignment="1">
      <alignment vertical="center"/>
    </xf>
    <xf numFmtId="9" fontId="30" fillId="26" borderId="0" xfId="64" applyFont="1" applyFill="1" applyAlignment="1">
      <alignment horizontal="center" vertical="center"/>
    </xf>
    <xf numFmtId="0" fontId="29" fillId="26" borderId="0" xfId="59" applyFont="1" applyFill="1" applyAlignment="1">
      <alignment wrapText="1"/>
      <protection/>
    </xf>
    <xf numFmtId="0" fontId="30" fillId="26" borderId="0" xfId="58" applyFont="1" applyFill="1" applyAlignment="1">
      <alignment/>
      <protection/>
    </xf>
    <xf numFmtId="0" fontId="30" fillId="26" borderId="0" xfId="58" applyFont="1" applyFill="1">
      <alignment/>
      <protection/>
    </xf>
    <xf numFmtId="9" fontId="30" fillId="26" borderId="0" xfId="64" applyFont="1" applyFill="1" applyAlignment="1">
      <alignment horizontal="center"/>
    </xf>
    <xf numFmtId="214" fontId="30" fillId="26" borderId="0" xfId="52" applyNumberFormat="1" applyFont="1" applyFill="1" applyAlignment="1">
      <alignment/>
    </xf>
    <xf numFmtId="214" fontId="30" fillId="26" borderId="0" xfId="52" applyNumberFormat="1" applyFont="1" applyFill="1" applyAlignment="1">
      <alignment/>
    </xf>
    <xf numFmtId="0" fontId="29" fillId="26" borderId="0" xfId="59" applyFont="1" applyFill="1" applyAlignment="1">
      <alignment horizontal="center" vertical="center" wrapText="1"/>
      <protection/>
    </xf>
    <xf numFmtId="0" fontId="30" fillId="26" borderId="0" xfId="59" applyFont="1" applyFill="1" applyAlignment="1">
      <alignment/>
      <protection/>
    </xf>
    <xf numFmtId="0" fontId="30" fillId="26" borderId="0" xfId="59" applyFont="1" applyFill="1">
      <alignment/>
      <protection/>
    </xf>
    <xf numFmtId="0" fontId="25" fillId="26" borderId="0" xfId="59" applyFont="1" applyFill="1" applyAlignment="1">
      <alignment horizontal="center" vertical="center"/>
      <protection/>
    </xf>
  </cellXfs>
  <cellStyles count="6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omma [0]_Marilù (v.0.5)" xfId="44"/>
    <cellStyle name="Comma [0]_Marilù (v.0.5) 2" xfId="45"/>
    <cellStyle name="Comma 2" xfId="46"/>
    <cellStyle name="Euro" xfId="47"/>
    <cellStyle name="Input" xfId="48"/>
    <cellStyle name="Comma" xfId="49"/>
    <cellStyle name="Migliaia (0)_Foglio1 (2)" xfId="50"/>
    <cellStyle name="Comma [0]" xfId="51"/>
    <cellStyle name="Migliaia [0]_Asl 6_Raccordo MONISANIT al 31 dicembre 2007 (v. FINALE del 30.05.2008) 2" xfId="52"/>
    <cellStyle name="Neutrale" xfId="53"/>
    <cellStyle name="Normal 2" xfId="54"/>
    <cellStyle name="Normal_Sheet1" xfId="55"/>
    <cellStyle name="Normale 2" xfId="56"/>
    <cellStyle name="Normale 2 2" xfId="57"/>
    <cellStyle name="Normale_Asl 6_Raccordo MONISANIT al 31 dicembre 2007 (v. FINALE del 30.05.2008)" xfId="58"/>
    <cellStyle name="Normale_Asl 6_Raccordo MONISANIT al 31 dicembre 2007 (v. FINALE del 30.05.2008) 2" xfId="59"/>
    <cellStyle name="Nota" xfId="60"/>
    <cellStyle name="Output" xfId="61"/>
    <cellStyle name="Percent 2" xfId="62"/>
    <cellStyle name="Percent 3" xfId="63"/>
    <cellStyle name="Percent" xfId="64"/>
    <cellStyle name="SAS FM Row drillable header" xfId="65"/>
    <cellStyle name="SAS FM Row header" xfId="66"/>
    <cellStyle name="Testo avviso" xfId="67"/>
    <cellStyle name="Testo descrittivo" xfId="68"/>
    <cellStyle name="Titolo" xfId="69"/>
    <cellStyle name="Titolo 1" xfId="70"/>
    <cellStyle name="Titolo 2" xfId="71"/>
    <cellStyle name="Titolo 3" xfId="72"/>
    <cellStyle name="Titolo 4" xfId="73"/>
    <cellStyle name="Titolo_Asl 6_Analisi al 31 dicembre 2008 (v. FINALE_A3 del 26.01.2009)" xfId="74"/>
    <cellStyle name="Totale" xfId="75"/>
    <cellStyle name="Valore non valido" xfId="76"/>
    <cellStyle name="Valore valido" xfId="77"/>
    <cellStyle name="Currency" xfId="78"/>
    <cellStyle name="Valuta (0)_basp2001-labanti" xfId="79"/>
    <cellStyle name="Currency [0]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EM2013_decr118_2012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 RER_Ministeriale CE "/>
      <sheetName val="1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83"/>
  <sheetViews>
    <sheetView showGridLines="0" tabSelected="1" view="pageBreakPreview" zoomScale="75" zoomScaleNormal="110" zoomScaleSheetLayoutView="75" workbookViewId="0" topLeftCell="A73">
      <selection activeCell="J8" sqref="J8"/>
    </sheetView>
  </sheetViews>
  <sheetFormatPr defaultColWidth="10.421875" defaultRowHeight="12.75"/>
  <cols>
    <col min="1" max="1" width="86.140625" style="76" customWidth="1"/>
    <col min="2" max="3" width="16.140625" style="83" customWidth="1"/>
    <col min="4" max="4" width="16.140625" style="84" customWidth="1"/>
    <col min="5" max="5" width="9.421875" style="79" customWidth="1"/>
    <col min="6" max="16384" width="10.421875" style="5" customWidth="1"/>
  </cols>
  <sheetData>
    <row r="1" spans="1:5" ht="24.75" customHeight="1">
      <c r="A1" s="1" t="s">
        <v>0</v>
      </c>
      <c r="B1" s="2"/>
      <c r="C1" s="2"/>
      <c r="D1" s="3" t="s">
        <v>1</v>
      </c>
      <c r="E1" s="4"/>
    </row>
    <row r="2" spans="1:5" s="10" customFormat="1" ht="15.75" customHeight="1">
      <c r="A2" s="6" t="s">
        <v>2</v>
      </c>
      <c r="B2" s="7">
        <v>2013</v>
      </c>
      <c r="C2" s="7">
        <v>2012</v>
      </c>
      <c r="D2" s="8" t="s">
        <v>3</v>
      </c>
      <c r="E2" s="9"/>
    </row>
    <row r="3" spans="1:5" s="10" customFormat="1" ht="15.75" customHeight="1">
      <c r="A3" s="11"/>
      <c r="B3" s="12"/>
      <c r="C3" s="12"/>
      <c r="D3" s="13" t="s">
        <v>4</v>
      </c>
      <c r="E3" s="14" t="s">
        <v>5</v>
      </c>
    </row>
    <row r="4" spans="1:5" s="10" customFormat="1" ht="18.75">
      <c r="A4" s="15" t="s">
        <v>6</v>
      </c>
      <c r="B4" s="16"/>
      <c r="C4" s="16"/>
      <c r="D4" s="17"/>
      <c r="E4" s="18"/>
    </row>
    <row r="5" spans="1:5" s="10" customFormat="1" ht="18.75">
      <c r="A5" s="19" t="s">
        <v>7</v>
      </c>
      <c r="B5" s="20">
        <f>B6+B7+B14+B19</f>
        <v>34771005.99</v>
      </c>
      <c r="C5" s="20">
        <f>C6+C7+C14+C19</f>
        <v>35134161.58</v>
      </c>
      <c r="D5" s="20">
        <f aca="true" t="shared" si="0" ref="D5:D36">+B5-C5</f>
        <v>-363155.5899999961</v>
      </c>
      <c r="E5" s="21">
        <f>+(B5-C5)/C5</f>
        <v>-0.010336253198275299</v>
      </c>
    </row>
    <row r="6" spans="1:5" s="25" customFormat="1" ht="37.5">
      <c r="A6" s="22" t="s">
        <v>8</v>
      </c>
      <c r="B6" s="23">
        <v>20891678.21</v>
      </c>
      <c r="C6" s="23">
        <v>17802533</v>
      </c>
      <c r="D6" s="23">
        <f t="shared" si="0"/>
        <v>3089145.210000001</v>
      </c>
      <c r="E6" s="24">
        <f>+(B6-C6)/C6</f>
        <v>0.17352279082982186</v>
      </c>
    </row>
    <row r="7" spans="1:5" s="25" customFormat="1" ht="18.75">
      <c r="A7" s="26" t="s">
        <v>9</v>
      </c>
      <c r="B7" s="27">
        <f>SUM(B8:B13)</f>
        <v>4681450.37</v>
      </c>
      <c r="C7" s="27">
        <f>SUM(C8:C13)</f>
        <v>5918223.04</v>
      </c>
      <c r="D7" s="27">
        <f t="shared" si="0"/>
        <v>-1236772.67</v>
      </c>
      <c r="E7" s="28">
        <f>+(B7-C7)/C7</f>
        <v>-0.20897702936184032</v>
      </c>
    </row>
    <row r="8" spans="1:5" s="32" customFormat="1" ht="18.75">
      <c r="A8" s="29" t="s">
        <v>10</v>
      </c>
      <c r="B8" s="30">
        <v>3000000</v>
      </c>
      <c r="C8" s="30">
        <v>0</v>
      </c>
      <c r="D8" s="30">
        <f t="shared" si="0"/>
        <v>3000000</v>
      </c>
      <c r="E8" s="31"/>
    </row>
    <row r="9" spans="1:5" s="32" customFormat="1" ht="37.5">
      <c r="A9" s="29" t="s">
        <v>11</v>
      </c>
      <c r="B9" s="30">
        <v>0</v>
      </c>
      <c r="C9" s="30">
        <v>0</v>
      </c>
      <c r="D9" s="30">
        <f t="shared" si="0"/>
        <v>0</v>
      </c>
      <c r="E9" s="31"/>
    </row>
    <row r="10" spans="1:5" s="32" customFormat="1" ht="37.5">
      <c r="A10" s="29" t="s">
        <v>12</v>
      </c>
      <c r="B10" s="30">
        <v>1400000</v>
      </c>
      <c r="C10" s="30">
        <v>5600000</v>
      </c>
      <c r="D10" s="30">
        <f t="shared" si="0"/>
        <v>-4200000</v>
      </c>
      <c r="E10" s="31">
        <f>+(B10-C10)/C10</f>
        <v>-0.75</v>
      </c>
    </row>
    <row r="11" spans="1:5" s="32" customFormat="1" ht="18.75">
      <c r="A11" s="29" t="s">
        <v>13</v>
      </c>
      <c r="B11" s="30">
        <v>0</v>
      </c>
      <c r="C11" s="30">
        <v>0</v>
      </c>
      <c r="D11" s="30">
        <f t="shared" si="0"/>
        <v>0</v>
      </c>
      <c r="E11" s="31"/>
    </row>
    <row r="12" spans="1:5" s="32" customFormat="1" ht="18.75">
      <c r="A12" s="29" t="s">
        <v>14</v>
      </c>
      <c r="B12" s="30">
        <v>273938.75</v>
      </c>
      <c r="C12" s="30">
        <v>298328</v>
      </c>
      <c r="D12" s="30">
        <f t="shared" si="0"/>
        <v>-24389.25</v>
      </c>
      <c r="E12" s="31">
        <f aca="true" t="shared" si="1" ref="E12:E18">+(B12-C12)/C12</f>
        <v>-0.08175313748625673</v>
      </c>
    </row>
    <row r="13" spans="1:5" s="32" customFormat="1" ht="18.75">
      <c r="A13" s="29" t="s">
        <v>15</v>
      </c>
      <c r="B13" s="30">
        <v>7511.62</v>
      </c>
      <c r="C13" s="30">
        <v>19895.04</v>
      </c>
      <c r="D13" s="30">
        <f t="shared" si="0"/>
        <v>-12383.420000000002</v>
      </c>
      <c r="E13" s="31">
        <f t="shared" si="1"/>
        <v>-0.6224375522743358</v>
      </c>
    </row>
    <row r="14" spans="1:5" s="36" customFormat="1" ht="18.75">
      <c r="A14" s="33" t="s">
        <v>16</v>
      </c>
      <c r="B14" s="34">
        <f>SUM(B15:B18)</f>
        <v>9192377.41</v>
      </c>
      <c r="C14" s="34">
        <f>SUM(C15:C18)</f>
        <v>11413405.54</v>
      </c>
      <c r="D14" s="34">
        <f t="shared" si="0"/>
        <v>-2221028.129999999</v>
      </c>
      <c r="E14" s="35">
        <f t="shared" si="1"/>
        <v>-0.19459819614891202</v>
      </c>
    </row>
    <row r="15" spans="1:5" s="36" customFormat="1" ht="18.75">
      <c r="A15" s="37" t="s">
        <v>17</v>
      </c>
      <c r="B15" s="38">
        <v>5327931.06</v>
      </c>
      <c r="C15" s="38">
        <v>6128538</v>
      </c>
      <c r="D15" s="38">
        <f t="shared" si="0"/>
        <v>-800606.9400000004</v>
      </c>
      <c r="E15" s="39">
        <f t="shared" si="1"/>
        <v>-0.13063587759429743</v>
      </c>
    </row>
    <row r="16" spans="1:5" s="36" customFormat="1" ht="18.75">
      <c r="A16" s="37" t="s">
        <v>18</v>
      </c>
      <c r="B16" s="38">
        <v>280000</v>
      </c>
      <c r="C16" s="38">
        <v>1451980</v>
      </c>
      <c r="D16" s="38">
        <f t="shared" si="0"/>
        <v>-1171980</v>
      </c>
      <c r="E16" s="39">
        <f t="shared" si="1"/>
        <v>-0.8071598782352374</v>
      </c>
    </row>
    <row r="17" spans="1:5" s="36" customFormat="1" ht="18.75">
      <c r="A17" s="37" t="s">
        <v>19</v>
      </c>
      <c r="B17" s="38">
        <v>3125419.22</v>
      </c>
      <c r="C17" s="38">
        <v>3576319.43</v>
      </c>
      <c r="D17" s="38">
        <f t="shared" si="0"/>
        <v>-450900.20999999996</v>
      </c>
      <c r="E17" s="39">
        <f t="shared" si="1"/>
        <v>-0.12607940057524447</v>
      </c>
    </row>
    <row r="18" spans="1:5" s="36" customFormat="1" ht="18.75">
      <c r="A18" s="37" t="s">
        <v>20</v>
      </c>
      <c r="B18" s="38">
        <v>459027.13</v>
      </c>
      <c r="C18" s="38">
        <v>256568.11</v>
      </c>
      <c r="D18" s="38">
        <f t="shared" si="0"/>
        <v>202459.02000000002</v>
      </c>
      <c r="E18" s="39">
        <f t="shared" si="1"/>
        <v>0.7891043824581317</v>
      </c>
    </row>
    <row r="19" spans="1:5" s="36" customFormat="1" ht="18.75">
      <c r="A19" s="40" t="s">
        <v>21</v>
      </c>
      <c r="B19" s="38">
        <v>5500</v>
      </c>
      <c r="C19" s="38">
        <v>0</v>
      </c>
      <c r="D19" s="38">
        <f t="shared" si="0"/>
        <v>5500</v>
      </c>
      <c r="E19" s="39"/>
    </row>
    <row r="20" spans="1:5" s="43" customFormat="1" ht="18.75">
      <c r="A20" s="41" t="s">
        <v>22</v>
      </c>
      <c r="B20" s="42">
        <v>-161986.17</v>
      </c>
      <c r="C20" s="42">
        <v>-488044</v>
      </c>
      <c r="D20" s="42">
        <f t="shared" si="0"/>
        <v>326057.82999999996</v>
      </c>
      <c r="E20" s="39">
        <f aca="true" t="shared" si="2" ref="E20:E28">+(B20-C20)/C20</f>
        <v>-0.6680910532656891</v>
      </c>
    </row>
    <row r="21" spans="1:5" s="43" customFormat="1" ht="37.5">
      <c r="A21" s="41" t="s">
        <v>23</v>
      </c>
      <c r="B21" s="42">
        <v>7616519.180000001</v>
      </c>
      <c r="C21" s="42">
        <v>7277566.869999999</v>
      </c>
      <c r="D21" s="42">
        <f t="shared" si="0"/>
        <v>338952.31000000145</v>
      </c>
      <c r="E21" s="44">
        <f t="shared" si="2"/>
        <v>0.046574949575145776</v>
      </c>
    </row>
    <row r="22" spans="1:5" s="43" customFormat="1" ht="37.5">
      <c r="A22" s="45" t="s">
        <v>24</v>
      </c>
      <c r="B22" s="46">
        <f>SUM(B23:B25)</f>
        <v>102011125.41000001</v>
      </c>
      <c r="C22" s="46">
        <f>SUM(C23:C25)</f>
        <v>102763862.00999999</v>
      </c>
      <c r="D22" s="46">
        <f t="shared" si="0"/>
        <v>-752736.5999999791</v>
      </c>
      <c r="E22" s="47">
        <f t="shared" si="2"/>
        <v>-0.007324915444757517</v>
      </c>
    </row>
    <row r="23" spans="1:5" s="36" customFormat="1" ht="37.5">
      <c r="A23" s="48" t="s">
        <v>25</v>
      </c>
      <c r="B23" s="38">
        <v>84441913.94000001</v>
      </c>
      <c r="C23" s="38">
        <v>84048922.88</v>
      </c>
      <c r="D23" s="38">
        <f t="shared" si="0"/>
        <v>392991.0600000173</v>
      </c>
      <c r="E23" s="39">
        <f t="shared" si="2"/>
        <v>0.004675741776740034</v>
      </c>
    </row>
    <row r="24" spans="1:5" s="36" customFormat="1" ht="18.75">
      <c r="A24" s="48" t="s">
        <v>26</v>
      </c>
      <c r="B24" s="38">
        <v>16088301.010000002</v>
      </c>
      <c r="C24" s="38">
        <v>16593751.49</v>
      </c>
      <c r="D24" s="38">
        <f t="shared" si="0"/>
        <v>-505450.4799999986</v>
      </c>
      <c r="E24" s="39">
        <f t="shared" si="2"/>
        <v>-0.030460289844921534</v>
      </c>
    </row>
    <row r="25" spans="1:5" s="25" customFormat="1" ht="18.75">
      <c r="A25" s="49" t="s">
        <v>27</v>
      </c>
      <c r="B25" s="23">
        <v>1480910.46</v>
      </c>
      <c r="C25" s="23">
        <v>2121187.64</v>
      </c>
      <c r="D25" s="23">
        <f t="shared" si="0"/>
        <v>-640277.1800000002</v>
      </c>
      <c r="E25" s="24">
        <f t="shared" si="2"/>
        <v>-0.30184843996168115</v>
      </c>
    </row>
    <row r="26" spans="1:5" s="10" customFormat="1" ht="18.75">
      <c r="A26" s="50" t="s">
        <v>28</v>
      </c>
      <c r="B26" s="17">
        <v>19015514.999999996</v>
      </c>
      <c r="C26" s="17">
        <v>15333973.799999999</v>
      </c>
      <c r="D26" s="17">
        <f t="shared" si="0"/>
        <v>3681541.1999999974</v>
      </c>
      <c r="E26" s="18">
        <f t="shared" si="2"/>
        <v>0.24009048456832485</v>
      </c>
    </row>
    <row r="27" spans="1:5" s="10" customFormat="1" ht="18.75">
      <c r="A27" s="50" t="s">
        <v>29</v>
      </c>
      <c r="B27" s="17">
        <v>1218018.96</v>
      </c>
      <c r="C27" s="17">
        <v>1193223.39</v>
      </c>
      <c r="D27" s="17">
        <f t="shared" si="0"/>
        <v>24795.569999999832</v>
      </c>
      <c r="E27" s="18">
        <f t="shared" si="2"/>
        <v>0.02078032513258044</v>
      </c>
    </row>
    <row r="28" spans="1:5" s="10" customFormat="1" ht="18.75">
      <c r="A28" s="50" t="s">
        <v>30</v>
      </c>
      <c r="B28" s="17">
        <v>4126253.8</v>
      </c>
      <c r="C28" s="17">
        <v>3774242.12</v>
      </c>
      <c r="D28" s="17">
        <f t="shared" si="0"/>
        <v>352011.68000000017</v>
      </c>
      <c r="E28" s="18">
        <f t="shared" si="2"/>
        <v>0.0932668516772316</v>
      </c>
    </row>
    <row r="29" spans="1:5" s="10" customFormat="1" ht="18.75">
      <c r="A29" s="41" t="s">
        <v>31</v>
      </c>
      <c r="B29" s="42">
        <v>0</v>
      </c>
      <c r="C29" s="42">
        <v>0</v>
      </c>
      <c r="D29" s="42">
        <f t="shared" si="0"/>
        <v>0</v>
      </c>
      <c r="E29" s="44"/>
    </row>
    <row r="30" spans="1:5" s="10" customFormat="1" ht="18.75">
      <c r="A30" s="50" t="s">
        <v>32</v>
      </c>
      <c r="B30" s="17">
        <v>509242.69</v>
      </c>
      <c r="C30" s="17">
        <v>401938.84</v>
      </c>
      <c r="D30" s="17">
        <f t="shared" si="0"/>
        <v>107303.85000000003</v>
      </c>
      <c r="E30" s="18">
        <f>+(B30-C30)/C30</f>
        <v>0.2669656159628665</v>
      </c>
    </row>
    <row r="31" spans="1:5" s="10" customFormat="1" ht="18.75">
      <c r="A31" s="51" t="s">
        <v>33</v>
      </c>
      <c r="B31" s="52">
        <f>B5+B20+B21+B22+SUM(B26:B30)</f>
        <v>169105694.86</v>
      </c>
      <c r="C31" s="52">
        <f>C5+C20+C21+C22+SUM(C26:C30)</f>
        <v>165390924.60999998</v>
      </c>
      <c r="D31" s="52">
        <f t="shared" si="0"/>
        <v>3714770.25000003</v>
      </c>
      <c r="E31" s="53">
        <f>+(B31-C31)/C31</f>
        <v>0.022460544668697166</v>
      </c>
    </row>
    <row r="32" spans="1:5" s="25" customFormat="1" ht="12" customHeight="1">
      <c r="A32" s="29"/>
      <c r="B32" s="23"/>
      <c r="C32" s="23"/>
      <c r="D32" s="23">
        <f t="shared" si="0"/>
        <v>0</v>
      </c>
      <c r="E32" s="24"/>
    </row>
    <row r="33" spans="1:5" s="10" customFormat="1" ht="15" customHeight="1">
      <c r="A33" s="54" t="s">
        <v>34</v>
      </c>
      <c r="B33" s="17"/>
      <c r="C33" s="17"/>
      <c r="D33" s="17">
        <f t="shared" si="0"/>
        <v>0</v>
      </c>
      <c r="E33" s="18"/>
    </row>
    <row r="34" spans="1:5" s="10" customFormat="1" ht="18.75">
      <c r="A34" s="19" t="s">
        <v>35</v>
      </c>
      <c r="B34" s="20">
        <f>SUM(B35:B36)</f>
        <v>27356910.52</v>
      </c>
      <c r="C34" s="20">
        <f>SUM(C35:C36)</f>
        <v>27999377.390000217</v>
      </c>
      <c r="D34" s="20">
        <f t="shared" si="0"/>
        <v>-642466.8700002171</v>
      </c>
      <c r="E34" s="21">
        <f>+(B34-C34)/C34</f>
        <v>-0.022945755580610506</v>
      </c>
    </row>
    <row r="35" spans="1:5" s="25" customFormat="1" ht="18.75">
      <c r="A35" s="49" t="s">
        <v>36</v>
      </c>
      <c r="B35" s="23">
        <v>26491892.34</v>
      </c>
      <c r="C35" s="23">
        <v>27053402.320000216</v>
      </c>
      <c r="D35" s="23">
        <f t="shared" si="0"/>
        <v>-561509.9800002165</v>
      </c>
      <c r="E35" s="24">
        <f>+(B35-C35)/C35</f>
        <v>-0.020755614150058298</v>
      </c>
    </row>
    <row r="36" spans="1:5" s="25" customFormat="1" ht="18.75">
      <c r="A36" s="49" t="s">
        <v>37</v>
      </c>
      <c r="B36" s="23">
        <v>865018.18</v>
      </c>
      <c r="C36" s="23">
        <v>945975.07</v>
      </c>
      <c r="D36" s="23">
        <f t="shared" si="0"/>
        <v>-80956.89000000001</v>
      </c>
      <c r="E36" s="24">
        <f>+(B36-C36)/C36</f>
        <v>-0.08558036312732853</v>
      </c>
    </row>
    <row r="37" spans="1:5" s="10" customFormat="1" ht="18.75">
      <c r="A37" s="19" t="s">
        <v>38</v>
      </c>
      <c r="B37" s="20">
        <f>SUM(B38:B54)</f>
        <v>27134938.34</v>
      </c>
      <c r="C37" s="20">
        <f>SUM(C38:C54)</f>
        <v>26668395.560000002</v>
      </c>
      <c r="D37" s="20">
        <f aca="true" t="shared" si="3" ref="D37:D68">+B37-C37</f>
        <v>466542.77999999747</v>
      </c>
      <c r="E37" s="21">
        <f>+(B37-C37)/C37</f>
        <v>0.01749422003848504</v>
      </c>
    </row>
    <row r="38" spans="1:5" s="25" customFormat="1" ht="18.75">
      <c r="A38" s="55" t="s">
        <v>39</v>
      </c>
      <c r="B38" s="23">
        <v>0</v>
      </c>
      <c r="C38" s="23">
        <v>0</v>
      </c>
      <c r="D38" s="23">
        <f t="shared" si="3"/>
        <v>0</v>
      </c>
      <c r="E38" s="24"/>
    </row>
    <row r="39" spans="1:5" s="25" customFormat="1" ht="18.75">
      <c r="A39" s="55" t="s">
        <v>40</v>
      </c>
      <c r="B39" s="23">
        <v>0</v>
      </c>
      <c r="C39" s="23">
        <v>0</v>
      </c>
      <c r="D39" s="23">
        <f t="shared" si="3"/>
        <v>0</v>
      </c>
      <c r="E39" s="24"/>
    </row>
    <row r="40" spans="1:5" s="25" customFormat="1" ht="18.75">
      <c r="A40" s="40" t="s">
        <v>41</v>
      </c>
      <c r="B40" s="23">
        <v>1086857.28</v>
      </c>
      <c r="C40" s="23">
        <v>1559956.35</v>
      </c>
      <c r="D40" s="23">
        <f t="shared" si="3"/>
        <v>-473099.07000000007</v>
      </c>
      <c r="E40" s="24">
        <f>+(B40-C40)/C40</f>
        <v>-0.3032771205425075</v>
      </c>
    </row>
    <row r="41" spans="1:5" s="25" customFormat="1" ht="18.75">
      <c r="A41" s="40" t="s">
        <v>42</v>
      </c>
      <c r="B41" s="23">
        <v>0</v>
      </c>
      <c r="C41" s="23">
        <v>0</v>
      </c>
      <c r="D41" s="23">
        <f t="shared" si="3"/>
        <v>0</v>
      </c>
      <c r="E41" s="24"/>
    </row>
    <row r="42" spans="1:5" s="25" customFormat="1" ht="18.75">
      <c r="A42" s="40" t="s">
        <v>43</v>
      </c>
      <c r="B42" s="23">
        <v>0</v>
      </c>
      <c r="C42" s="23">
        <v>0</v>
      </c>
      <c r="D42" s="23">
        <f t="shared" si="3"/>
        <v>0</v>
      </c>
      <c r="E42" s="24"/>
    </row>
    <row r="43" spans="1:5" s="25" customFormat="1" ht="18.75">
      <c r="A43" s="40" t="s">
        <v>44</v>
      </c>
      <c r="B43" s="38">
        <v>0</v>
      </c>
      <c r="C43" s="38">
        <v>0</v>
      </c>
      <c r="D43" s="38">
        <f t="shared" si="3"/>
        <v>0</v>
      </c>
      <c r="E43" s="39"/>
    </row>
    <row r="44" spans="1:5" s="25" customFormat="1" ht="18.75">
      <c r="A44" s="40" t="s">
        <v>45</v>
      </c>
      <c r="B44" s="23">
        <v>2300000</v>
      </c>
      <c r="C44" s="23">
        <v>320000</v>
      </c>
      <c r="D44" s="23">
        <f t="shared" si="3"/>
        <v>1980000</v>
      </c>
      <c r="E44" s="24">
        <f>+(B44-C44)/C44</f>
        <v>6.1875</v>
      </c>
    </row>
    <row r="45" spans="1:5" s="25" customFormat="1" ht="18.75">
      <c r="A45" s="40" t="s">
        <v>46</v>
      </c>
      <c r="B45" s="23">
        <v>0</v>
      </c>
      <c r="C45" s="23">
        <v>0</v>
      </c>
      <c r="D45" s="23">
        <f t="shared" si="3"/>
        <v>0</v>
      </c>
      <c r="E45" s="24"/>
    </row>
    <row r="46" spans="1:5" s="25" customFormat="1" ht="18.75">
      <c r="A46" s="40" t="s">
        <v>47</v>
      </c>
      <c r="B46" s="23">
        <v>0</v>
      </c>
      <c r="C46" s="23">
        <v>0</v>
      </c>
      <c r="D46" s="23">
        <f t="shared" si="3"/>
        <v>0</v>
      </c>
      <c r="E46" s="24"/>
    </row>
    <row r="47" spans="1:5" s="25" customFormat="1" ht="18.75">
      <c r="A47" s="40" t="s">
        <v>48</v>
      </c>
      <c r="B47" s="23">
        <v>0</v>
      </c>
      <c r="C47" s="23">
        <v>0</v>
      </c>
      <c r="D47" s="23">
        <f t="shared" si="3"/>
        <v>0</v>
      </c>
      <c r="E47" s="24"/>
    </row>
    <row r="48" spans="1:5" s="25" customFormat="1" ht="18.75">
      <c r="A48" s="40" t="s">
        <v>49</v>
      </c>
      <c r="B48" s="23">
        <v>230473.15</v>
      </c>
      <c r="C48" s="23">
        <v>259122.01</v>
      </c>
      <c r="D48" s="23">
        <f t="shared" si="3"/>
        <v>-28648.860000000015</v>
      </c>
      <c r="E48" s="24">
        <f>+(B48-C48)/C48</f>
        <v>-0.11056127574805404</v>
      </c>
    </row>
    <row r="49" spans="1:5" s="25" customFormat="1" ht="18.75">
      <c r="A49" s="40" t="s">
        <v>50</v>
      </c>
      <c r="B49" s="23">
        <v>0</v>
      </c>
      <c r="C49" s="23">
        <v>0</v>
      </c>
      <c r="D49" s="23">
        <f t="shared" si="3"/>
        <v>0</v>
      </c>
      <c r="E49" s="24"/>
    </row>
    <row r="50" spans="1:5" s="25" customFormat="1" ht="18.75">
      <c r="A50" s="40" t="s">
        <v>51</v>
      </c>
      <c r="B50" s="23">
        <v>12346526.719999999</v>
      </c>
      <c r="C50" s="23">
        <v>13687870.100000001</v>
      </c>
      <c r="D50" s="23">
        <f t="shared" si="3"/>
        <v>-1341343.3800000027</v>
      </c>
      <c r="E50" s="24">
        <f>+(B50-C50)/C50</f>
        <v>-0.09799504014872282</v>
      </c>
    </row>
    <row r="51" spans="1:5" s="25" customFormat="1" ht="18.75">
      <c r="A51" s="40" t="s">
        <v>52</v>
      </c>
      <c r="B51" s="23">
        <v>468386.76</v>
      </c>
      <c r="C51" s="23">
        <v>69544.48</v>
      </c>
      <c r="D51" s="23">
        <f t="shared" si="3"/>
        <v>398842.28</v>
      </c>
      <c r="E51" s="24">
        <f>+(B51-C51)/C51</f>
        <v>5.735067398591521</v>
      </c>
    </row>
    <row r="52" spans="1:5" s="25" customFormat="1" ht="37.5">
      <c r="A52" s="56" t="s">
        <v>53</v>
      </c>
      <c r="B52" s="23">
        <v>6724502.879999999</v>
      </c>
      <c r="C52" s="23">
        <v>7049506.229999999</v>
      </c>
      <c r="D52" s="23">
        <f t="shared" si="3"/>
        <v>-325003.3499999996</v>
      </c>
      <c r="E52" s="24">
        <f>+(B52-C52)/C52</f>
        <v>-0.04610299493273867</v>
      </c>
    </row>
    <row r="53" spans="1:5" s="25" customFormat="1" ht="18.75">
      <c r="A53" s="56" t="s">
        <v>54</v>
      </c>
      <c r="B53" s="23">
        <v>3978191.55</v>
      </c>
      <c r="C53" s="23">
        <v>3722396.39</v>
      </c>
      <c r="D53" s="23">
        <f t="shared" si="3"/>
        <v>255795.15999999968</v>
      </c>
      <c r="E53" s="24">
        <f>+(B53-C53)/C53</f>
        <v>0.06871787235963865</v>
      </c>
    </row>
    <row r="54" spans="1:5" s="25" customFormat="1" ht="18.75">
      <c r="A54" s="56" t="s">
        <v>55</v>
      </c>
      <c r="B54" s="23">
        <v>0</v>
      </c>
      <c r="C54" s="23">
        <v>0</v>
      </c>
      <c r="D54" s="23">
        <f t="shared" si="3"/>
        <v>0</v>
      </c>
      <c r="E54" s="24"/>
    </row>
    <row r="55" spans="1:5" s="25" customFormat="1" ht="18.75">
      <c r="A55" s="50" t="s">
        <v>56</v>
      </c>
      <c r="B55" s="23">
        <f>SUM(B56:B58)</f>
        <v>27347591.020000003</v>
      </c>
      <c r="C55" s="23">
        <f>SUM(C56:C58)</f>
        <v>25812193.72</v>
      </c>
      <c r="D55" s="23">
        <f t="shared" si="3"/>
        <v>1535397.3000000045</v>
      </c>
      <c r="E55" s="24">
        <f aca="true" t="shared" si="4" ref="E55:E77">+(B55-C55)/C55</f>
        <v>0.05948340992072814</v>
      </c>
    </row>
    <row r="56" spans="1:5" s="36" customFormat="1" ht="18.75">
      <c r="A56" s="57" t="s">
        <v>57</v>
      </c>
      <c r="B56" s="38">
        <v>24800740.490000002</v>
      </c>
      <c r="C56" s="38">
        <v>23420630.63</v>
      </c>
      <c r="D56" s="38">
        <f t="shared" si="3"/>
        <v>1380109.8600000031</v>
      </c>
      <c r="E56" s="39">
        <f t="shared" si="4"/>
        <v>0.05892710071744141</v>
      </c>
    </row>
    <row r="57" spans="1:5" s="36" customFormat="1" ht="37.5">
      <c r="A57" s="57" t="s">
        <v>58</v>
      </c>
      <c r="B57" s="38">
        <v>2325823.57</v>
      </c>
      <c r="C57" s="38">
        <v>2223917.91</v>
      </c>
      <c r="D57" s="38">
        <f t="shared" si="3"/>
        <v>101905.66000000015</v>
      </c>
      <c r="E57" s="39">
        <f t="shared" si="4"/>
        <v>0.045822581643762274</v>
      </c>
    </row>
    <row r="58" spans="1:5" s="36" customFormat="1" ht="18.75">
      <c r="A58" s="57" t="s">
        <v>59</v>
      </c>
      <c r="B58" s="38">
        <v>221026.96</v>
      </c>
      <c r="C58" s="38">
        <v>167645.18</v>
      </c>
      <c r="D58" s="38">
        <f t="shared" si="3"/>
        <v>53381.78</v>
      </c>
      <c r="E58" s="39">
        <f t="shared" si="4"/>
        <v>0.3184212036397348</v>
      </c>
    </row>
    <row r="59" spans="1:5" s="36" customFormat="1" ht="18.75">
      <c r="A59" s="41" t="s">
        <v>60</v>
      </c>
      <c r="B59" s="38">
        <v>5849028.619999999</v>
      </c>
      <c r="C59" s="38">
        <v>5989236.730000008</v>
      </c>
      <c r="D59" s="38">
        <f t="shared" si="3"/>
        <v>-140208.11000000872</v>
      </c>
      <c r="E59" s="39">
        <f t="shared" si="4"/>
        <v>-0.023410013048525555</v>
      </c>
    </row>
    <row r="60" spans="1:5" s="10" customFormat="1" ht="18.75">
      <c r="A60" s="50" t="s">
        <v>61</v>
      </c>
      <c r="B60" s="17">
        <v>1346468.64</v>
      </c>
      <c r="C60" s="17">
        <v>1251186.34</v>
      </c>
      <c r="D60" s="17">
        <f t="shared" si="3"/>
        <v>95282.29999999981</v>
      </c>
      <c r="E60" s="18">
        <f t="shared" si="4"/>
        <v>0.0761535647839632</v>
      </c>
    </row>
    <row r="61" spans="1:5" s="10" customFormat="1" ht="18.75">
      <c r="A61" s="50" t="s">
        <v>62</v>
      </c>
      <c r="B61" s="17">
        <f>SUM(B62:B66)</f>
        <v>60028819.86</v>
      </c>
      <c r="C61" s="17">
        <f>SUM(C62:C66)</f>
        <v>59973950.88999999</v>
      </c>
      <c r="D61" s="17">
        <f t="shared" si="3"/>
        <v>54868.97000000626</v>
      </c>
      <c r="E61" s="18">
        <f t="shared" si="4"/>
        <v>0.0009148800301758186</v>
      </c>
    </row>
    <row r="62" spans="1:5" s="25" customFormat="1" ht="18.75">
      <c r="A62" s="49" t="s">
        <v>63</v>
      </c>
      <c r="B62" s="23">
        <v>17599334.54</v>
      </c>
      <c r="C62" s="23">
        <v>17677741.959999997</v>
      </c>
      <c r="D62" s="23">
        <f t="shared" si="3"/>
        <v>-78407.41999999806</v>
      </c>
      <c r="E62" s="24">
        <f t="shared" si="4"/>
        <v>-0.00443537529721913</v>
      </c>
    </row>
    <row r="63" spans="1:5" s="25" customFormat="1" ht="18.75">
      <c r="A63" s="49" t="s">
        <v>64</v>
      </c>
      <c r="B63" s="23">
        <v>3729940.87</v>
      </c>
      <c r="C63" s="23">
        <v>3667629.62</v>
      </c>
      <c r="D63" s="23">
        <f t="shared" si="3"/>
        <v>62311.25</v>
      </c>
      <c r="E63" s="24">
        <f t="shared" si="4"/>
        <v>0.016989515424406458</v>
      </c>
    </row>
    <row r="64" spans="1:5" s="25" customFormat="1" ht="18.75">
      <c r="A64" s="49" t="s">
        <v>65</v>
      </c>
      <c r="B64" s="23">
        <v>22645237.639999997</v>
      </c>
      <c r="C64" s="23">
        <v>22309146.15</v>
      </c>
      <c r="D64" s="23">
        <f t="shared" si="3"/>
        <v>336091.48999999836</v>
      </c>
      <c r="E64" s="24">
        <f t="shared" si="4"/>
        <v>0.015065188409283803</v>
      </c>
    </row>
    <row r="65" spans="1:5" s="25" customFormat="1" ht="18.75">
      <c r="A65" s="49" t="s">
        <v>66</v>
      </c>
      <c r="B65" s="23">
        <v>2124261.22</v>
      </c>
      <c r="C65" s="23">
        <v>2102029.01</v>
      </c>
      <c r="D65" s="23">
        <f t="shared" si="3"/>
        <v>22232.209999999963</v>
      </c>
      <c r="E65" s="24">
        <f t="shared" si="4"/>
        <v>0.01057654765668527</v>
      </c>
    </row>
    <row r="66" spans="1:5" s="25" customFormat="1" ht="18.75">
      <c r="A66" s="49" t="s">
        <v>67</v>
      </c>
      <c r="B66" s="23">
        <v>13930045.59</v>
      </c>
      <c r="C66" s="23">
        <v>14217404.15</v>
      </c>
      <c r="D66" s="23">
        <f t="shared" si="3"/>
        <v>-287358.5600000005</v>
      </c>
      <c r="E66" s="24">
        <f t="shared" si="4"/>
        <v>-0.02021174589736907</v>
      </c>
    </row>
    <row r="67" spans="1:5" s="25" customFormat="1" ht="18.75">
      <c r="A67" s="50" t="s">
        <v>68</v>
      </c>
      <c r="B67" s="23">
        <v>970316.45</v>
      </c>
      <c r="C67" s="23">
        <v>1075455.88</v>
      </c>
      <c r="D67" s="23">
        <f t="shared" si="3"/>
        <v>-105139.42999999993</v>
      </c>
      <c r="E67" s="24">
        <f t="shared" si="4"/>
        <v>-0.0977626622860623</v>
      </c>
    </row>
    <row r="68" spans="1:5" s="10" customFormat="1" ht="18.75">
      <c r="A68" s="50" t="s">
        <v>69</v>
      </c>
      <c r="B68" s="17">
        <f>SUM(B69:B71)</f>
        <v>5773548.59</v>
      </c>
      <c r="C68" s="17">
        <f>SUM(C69:C71)</f>
        <v>5353123.76</v>
      </c>
      <c r="D68" s="17">
        <f t="shared" si="3"/>
        <v>420424.8300000001</v>
      </c>
      <c r="E68" s="18">
        <f t="shared" si="4"/>
        <v>0.07853822344656573</v>
      </c>
    </row>
    <row r="69" spans="1:5" s="36" customFormat="1" ht="18.75">
      <c r="A69" s="48" t="s">
        <v>70</v>
      </c>
      <c r="B69" s="38">
        <v>464894.15</v>
      </c>
      <c r="C69" s="38">
        <v>281087.18</v>
      </c>
      <c r="D69" s="38">
        <f aca="true" t="shared" si="5" ref="D69:D100">+B69-C69</f>
        <v>183806.97000000003</v>
      </c>
      <c r="E69" s="39">
        <f t="shared" si="4"/>
        <v>0.6539144545830943</v>
      </c>
    </row>
    <row r="70" spans="1:5" s="43" customFormat="1" ht="18.75">
      <c r="A70" s="48" t="s">
        <v>71</v>
      </c>
      <c r="B70" s="42">
        <v>2213451.82</v>
      </c>
      <c r="C70" s="42">
        <v>2166229.72</v>
      </c>
      <c r="D70" s="42">
        <f t="shared" si="5"/>
        <v>47222.09999999963</v>
      </c>
      <c r="E70" s="44">
        <f t="shared" si="4"/>
        <v>0.02179921158130894</v>
      </c>
    </row>
    <row r="71" spans="1:5" s="43" customFormat="1" ht="18.75">
      <c r="A71" s="48" t="s">
        <v>72</v>
      </c>
      <c r="B71" s="42">
        <v>3095202.62</v>
      </c>
      <c r="C71" s="42">
        <v>2905806.86</v>
      </c>
      <c r="D71" s="42">
        <f t="shared" si="5"/>
        <v>189395.76000000024</v>
      </c>
      <c r="E71" s="44">
        <f t="shared" si="4"/>
        <v>0.06517837183438965</v>
      </c>
    </row>
    <row r="72" spans="1:5" s="43" customFormat="1" ht="18.75">
      <c r="A72" s="41" t="s">
        <v>73</v>
      </c>
      <c r="B72" s="42">
        <v>109304.77</v>
      </c>
      <c r="C72" s="42">
        <v>30672.91</v>
      </c>
      <c r="D72" s="42">
        <f t="shared" si="5"/>
        <v>78631.86</v>
      </c>
      <c r="E72" s="44">
        <f t="shared" si="4"/>
        <v>2.563560483827586</v>
      </c>
    </row>
    <row r="73" spans="1:5" s="10" customFormat="1" ht="18.75">
      <c r="A73" s="50" t="s">
        <v>74</v>
      </c>
      <c r="B73" s="17">
        <f>SUM(B74:B75)</f>
        <v>210252.87</v>
      </c>
      <c r="C73" s="17">
        <f>SUM(C74:C75)</f>
        <v>-137944.15</v>
      </c>
      <c r="D73" s="17">
        <f t="shared" si="5"/>
        <v>348197.02</v>
      </c>
      <c r="E73" s="18">
        <f t="shared" si="4"/>
        <v>-2.524188376237775</v>
      </c>
    </row>
    <row r="74" spans="1:5" s="25" customFormat="1" ht="18.75">
      <c r="A74" s="58" t="s">
        <v>75</v>
      </c>
      <c r="B74" s="23">
        <v>200702.26</v>
      </c>
      <c r="C74" s="23">
        <v>-130944.19</v>
      </c>
      <c r="D74" s="23">
        <f t="shared" si="5"/>
        <v>331646.45</v>
      </c>
      <c r="E74" s="24">
        <f t="shared" si="4"/>
        <v>-2.532731310950108</v>
      </c>
    </row>
    <row r="75" spans="1:5" s="25" customFormat="1" ht="18.75">
      <c r="A75" s="58" t="s">
        <v>76</v>
      </c>
      <c r="B75" s="23">
        <v>9550.61</v>
      </c>
      <c r="C75" s="23">
        <v>-6999.96</v>
      </c>
      <c r="D75" s="23">
        <f t="shared" si="5"/>
        <v>16550.57</v>
      </c>
      <c r="E75" s="24">
        <f t="shared" si="4"/>
        <v>-2.364380653603735</v>
      </c>
    </row>
    <row r="76" spans="1:5" s="10" customFormat="1" ht="18.75">
      <c r="A76" s="50" t="s">
        <v>77</v>
      </c>
      <c r="B76" s="17">
        <f>SUM(B77:B80)</f>
        <v>7333562.470000001</v>
      </c>
      <c r="C76" s="17">
        <f>SUM(C77:C80)</f>
        <v>7502684.66</v>
      </c>
      <c r="D76" s="17">
        <f t="shared" si="5"/>
        <v>-169122.18999999948</v>
      </c>
      <c r="E76" s="18">
        <f t="shared" si="4"/>
        <v>-0.022541556477998034</v>
      </c>
    </row>
    <row r="77" spans="1:6" s="25" customFormat="1" ht="18.75">
      <c r="A77" s="58" t="s">
        <v>78</v>
      </c>
      <c r="B77" s="23">
        <v>2229894.95</v>
      </c>
      <c r="C77" s="23">
        <v>1370025.92</v>
      </c>
      <c r="D77" s="23">
        <f t="shared" si="5"/>
        <v>859869.0300000003</v>
      </c>
      <c r="E77" s="24">
        <f t="shared" si="4"/>
        <v>0.6276297531655461</v>
      </c>
      <c r="F77" s="25" t="s">
        <v>79</v>
      </c>
    </row>
    <row r="78" spans="1:5" s="25" customFormat="1" ht="18.75">
      <c r="A78" s="58" t="s">
        <v>80</v>
      </c>
      <c r="B78" s="23">
        <v>0</v>
      </c>
      <c r="C78" s="23">
        <v>0</v>
      </c>
      <c r="D78" s="23">
        <f t="shared" si="5"/>
        <v>0</v>
      </c>
      <c r="E78" s="24"/>
    </row>
    <row r="79" spans="1:5" s="25" customFormat="1" ht="18.75">
      <c r="A79" s="58" t="s">
        <v>81</v>
      </c>
      <c r="B79" s="23">
        <v>2549947.69</v>
      </c>
      <c r="C79" s="23">
        <v>5207658.74</v>
      </c>
      <c r="D79" s="23">
        <f t="shared" si="5"/>
        <v>-2657711.0500000003</v>
      </c>
      <c r="E79" s="24">
        <f>+(B79-C79)/C79</f>
        <v>-0.5103466226744343</v>
      </c>
    </row>
    <row r="80" spans="1:5" s="25" customFormat="1" ht="18.75">
      <c r="A80" s="58" t="s">
        <v>82</v>
      </c>
      <c r="B80" s="23">
        <v>2553719.83</v>
      </c>
      <c r="C80" s="23">
        <v>925000</v>
      </c>
      <c r="D80" s="23">
        <f t="shared" si="5"/>
        <v>1628719.83</v>
      </c>
      <c r="E80" s="24">
        <f>+(B80-C80)/C80</f>
        <v>1.7607781945945946</v>
      </c>
    </row>
    <row r="81" spans="1:5" s="10" customFormat="1" ht="18.75">
      <c r="A81" s="51" t="s">
        <v>83</v>
      </c>
      <c r="B81" s="52">
        <f>B34+B37+B55+B59+B60+B61+B67+B68+B72+B73+B76</f>
        <v>163460742.15</v>
      </c>
      <c r="C81" s="52">
        <f>C34+C37+C55+C59+C60+C61+C67+C68+C72+C73+C76</f>
        <v>161518333.6900002</v>
      </c>
      <c r="D81" s="52">
        <f t="shared" si="5"/>
        <v>1942408.4599997997</v>
      </c>
      <c r="E81" s="53">
        <f>+(B81-C81)/C81</f>
        <v>0.012025931766531446</v>
      </c>
    </row>
    <row r="82" spans="1:5" s="25" customFormat="1" ht="9.75" customHeight="1">
      <c r="A82" s="29"/>
      <c r="B82" s="23"/>
      <c r="C82" s="23"/>
      <c r="D82" s="23">
        <f t="shared" si="5"/>
        <v>0</v>
      </c>
      <c r="E82" s="24"/>
    </row>
    <row r="83" spans="1:5" s="62" customFormat="1" ht="18.75">
      <c r="A83" s="59" t="s">
        <v>84</v>
      </c>
      <c r="B83" s="60">
        <f>B31-B81</f>
        <v>5644952.710000008</v>
      </c>
      <c r="C83" s="60">
        <f>C31-C81</f>
        <v>3872590.9199997783</v>
      </c>
      <c r="D83" s="60">
        <f t="shared" si="5"/>
        <v>1772361.79000023</v>
      </c>
      <c r="E83" s="61">
        <f>+(B83-C83)/C83</f>
        <v>0.4576682191880808</v>
      </c>
    </row>
    <row r="84" spans="1:5" s="62" customFormat="1" ht="10.5" customHeight="1">
      <c r="A84" s="63"/>
      <c r="B84" s="17"/>
      <c r="C84" s="17"/>
      <c r="D84" s="17">
        <f t="shared" si="5"/>
        <v>0</v>
      </c>
      <c r="E84" s="18"/>
    </row>
    <row r="85" spans="1:5" s="10" customFormat="1" ht="18.75">
      <c r="A85" s="54" t="s">
        <v>85</v>
      </c>
      <c r="B85" s="17"/>
      <c r="C85" s="17"/>
      <c r="D85" s="17">
        <f t="shared" si="5"/>
        <v>0</v>
      </c>
      <c r="E85" s="18"/>
    </row>
    <row r="86" spans="1:5" s="10" customFormat="1" ht="18.75">
      <c r="A86" s="54" t="s">
        <v>86</v>
      </c>
      <c r="B86" s="17">
        <v>8540.99</v>
      </c>
      <c r="C86" s="17">
        <v>14044.67</v>
      </c>
      <c r="D86" s="17">
        <f t="shared" si="5"/>
        <v>-5503.68</v>
      </c>
      <c r="E86" s="18">
        <f>+(B86-C86)/C86</f>
        <v>-0.39186965589081124</v>
      </c>
    </row>
    <row r="87" spans="1:5" s="10" customFormat="1" ht="18.75">
      <c r="A87" s="54" t="s">
        <v>87</v>
      </c>
      <c r="B87" s="17">
        <v>215501.31</v>
      </c>
      <c r="C87" s="17">
        <v>236933.1</v>
      </c>
      <c r="D87" s="17">
        <f t="shared" si="5"/>
        <v>-21431.78999999998</v>
      </c>
      <c r="E87" s="18">
        <f>+(B87-C87)/C87</f>
        <v>-0.09045502717855791</v>
      </c>
    </row>
    <row r="88" spans="1:5" s="10" customFormat="1" ht="18.75">
      <c r="A88" s="51" t="s">
        <v>88</v>
      </c>
      <c r="B88" s="52">
        <f>+B86-B87</f>
        <v>-206960.32</v>
      </c>
      <c r="C88" s="52">
        <f>+C86-C87</f>
        <v>-222888.42999999996</v>
      </c>
      <c r="D88" s="52">
        <f t="shared" si="5"/>
        <v>15928.109999999957</v>
      </c>
      <c r="E88" s="53">
        <f>+(B88-C88)/C88</f>
        <v>-0.0714622558021516</v>
      </c>
    </row>
    <row r="89" spans="1:5" s="25" customFormat="1" ht="12" customHeight="1">
      <c r="A89" s="29"/>
      <c r="B89" s="23"/>
      <c r="C89" s="23"/>
      <c r="D89" s="23">
        <f t="shared" si="5"/>
        <v>0</v>
      </c>
      <c r="E89" s="24"/>
    </row>
    <row r="90" spans="1:5" s="10" customFormat="1" ht="18.75">
      <c r="A90" s="54" t="s">
        <v>89</v>
      </c>
      <c r="B90" s="17"/>
      <c r="C90" s="17"/>
      <c r="D90" s="17">
        <f t="shared" si="5"/>
        <v>0</v>
      </c>
      <c r="E90" s="18"/>
    </row>
    <row r="91" spans="1:5" s="10" customFormat="1" ht="18.75">
      <c r="A91" s="64" t="s">
        <v>90</v>
      </c>
      <c r="B91" s="17">
        <v>0</v>
      </c>
      <c r="C91" s="17">
        <v>0</v>
      </c>
      <c r="D91" s="17">
        <f t="shared" si="5"/>
        <v>0</v>
      </c>
      <c r="E91" s="18"/>
    </row>
    <row r="92" spans="1:5" s="10" customFormat="1" ht="18.75">
      <c r="A92" s="64" t="s">
        <v>91</v>
      </c>
      <c r="B92" s="17">
        <v>0</v>
      </c>
      <c r="C92" s="17">
        <v>0</v>
      </c>
      <c r="D92" s="17">
        <f t="shared" si="5"/>
        <v>0</v>
      </c>
      <c r="E92" s="18"/>
    </row>
    <row r="93" spans="1:5" s="10" customFormat="1" ht="18.75">
      <c r="A93" s="51" t="s">
        <v>92</v>
      </c>
      <c r="B93" s="52">
        <f>B91-B92</f>
        <v>0</v>
      </c>
      <c r="C93" s="52">
        <f>C91-C92</f>
        <v>0</v>
      </c>
      <c r="D93" s="52">
        <f t="shared" si="5"/>
        <v>0</v>
      </c>
      <c r="E93" s="53"/>
    </row>
    <row r="94" spans="1:5" s="25" customFormat="1" ht="9" customHeight="1">
      <c r="A94" s="29"/>
      <c r="B94" s="23"/>
      <c r="C94" s="23"/>
      <c r="D94" s="23">
        <f t="shared" si="5"/>
        <v>0</v>
      </c>
      <c r="E94" s="24"/>
    </row>
    <row r="95" spans="1:5" s="10" customFormat="1" ht="18.75">
      <c r="A95" s="54" t="s">
        <v>93</v>
      </c>
      <c r="B95" s="17"/>
      <c r="C95" s="17"/>
      <c r="D95" s="17">
        <f t="shared" si="5"/>
        <v>0</v>
      </c>
      <c r="E95" s="18"/>
    </row>
    <row r="96" spans="1:5" s="10" customFormat="1" ht="18.75">
      <c r="A96" s="50" t="s">
        <v>94</v>
      </c>
      <c r="B96" s="17">
        <f>SUM(B97:B98)</f>
        <v>1594743.43</v>
      </c>
      <c r="C96" s="17">
        <f>SUM(C97:C98)</f>
        <v>1858359.67</v>
      </c>
      <c r="D96" s="17">
        <f t="shared" si="5"/>
        <v>-263616.24</v>
      </c>
      <c r="E96" s="18">
        <f aca="true" t="shared" si="6" ref="E96:E102">+(B96-C96)/C96</f>
        <v>-0.141854262259146</v>
      </c>
    </row>
    <row r="97" spans="1:5" s="25" customFormat="1" ht="18.75">
      <c r="A97" s="65" t="s">
        <v>95</v>
      </c>
      <c r="B97" s="23">
        <v>6818</v>
      </c>
      <c r="C97" s="23">
        <v>66000</v>
      </c>
      <c r="D97" s="23">
        <f t="shared" si="5"/>
        <v>-59182</v>
      </c>
      <c r="E97" s="24">
        <f t="shared" si="6"/>
        <v>-0.8966969696969697</v>
      </c>
    </row>
    <row r="98" spans="1:5" s="25" customFormat="1" ht="18.75">
      <c r="A98" s="58" t="s">
        <v>96</v>
      </c>
      <c r="B98" s="23">
        <v>1587925.43</v>
      </c>
      <c r="C98" s="23">
        <v>1792359.67</v>
      </c>
      <c r="D98" s="23">
        <f t="shared" si="5"/>
        <v>-204434.24</v>
      </c>
      <c r="E98" s="24">
        <f t="shared" si="6"/>
        <v>-0.11405871456592191</v>
      </c>
    </row>
    <row r="99" spans="1:5" s="10" customFormat="1" ht="18.75">
      <c r="A99" s="50" t="s">
        <v>97</v>
      </c>
      <c r="B99" s="17">
        <f>SUM(B100:B101)</f>
        <v>1611366.41</v>
      </c>
      <c r="C99" s="17">
        <f>SUM(C100:C101)</f>
        <v>518038.0800000001</v>
      </c>
      <c r="D99" s="17">
        <f t="shared" si="5"/>
        <v>1093328.3299999998</v>
      </c>
      <c r="E99" s="18">
        <f t="shared" si="6"/>
        <v>2.1105173001953825</v>
      </c>
    </row>
    <row r="100" spans="1:5" s="25" customFormat="1" ht="18.75">
      <c r="A100" s="65" t="s">
        <v>98</v>
      </c>
      <c r="B100" s="23">
        <v>47415.46</v>
      </c>
      <c r="C100" s="23">
        <v>27930.2</v>
      </c>
      <c r="D100" s="23">
        <f t="shared" si="5"/>
        <v>19485.26</v>
      </c>
      <c r="E100" s="24">
        <f t="shared" si="6"/>
        <v>0.6976412628624212</v>
      </c>
    </row>
    <row r="101" spans="1:5" s="25" customFormat="1" ht="18.75">
      <c r="A101" s="58" t="s">
        <v>99</v>
      </c>
      <c r="B101" s="23">
        <v>1563950.95</v>
      </c>
      <c r="C101" s="23">
        <v>490107.88</v>
      </c>
      <c r="D101" s="23">
        <f>+B101-C101</f>
        <v>1073843.0699999998</v>
      </c>
      <c r="E101" s="24">
        <f t="shared" si="6"/>
        <v>2.1910340841693867</v>
      </c>
    </row>
    <row r="102" spans="1:5" s="10" customFormat="1" ht="18.75">
      <c r="A102" s="51" t="s">
        <v>100</v>
      </c>
      <c r="B102" s="52">
        <f>B96-B99</f>
        <v>-16622.97999999998</v>
      </c>
      <c r="C102" s="52">
        <f>C96-C99</f>
        <v>1340321.5899999999</v>
      </c>
      <c r="D102" s="52">
        <f>+B102-C102</f>
        <v>-1356944.5699999998</v>
      </c>
      <c r="E102" s="53">
        <f t="shared" si="6"/>
        <v>-1.012402232511975</v>
      </c>
    </row>
    <row r="103" spans="1:5" s="25" customFormat="1" ht="9.75" customHeight="1">
      <c r="A103" s="29"/>
      <c r="B103" s="23"/>
      <c r="C103" s="23"/>
      <c r="D103" s="23">
        <f>+B103-C103</f>
        <v>0</v>
      </c>
      <c r="E103" s="24"/>
    </row>
    <row r="104" spans="1:5" s="62" customFormat="1" ht="18.75">
      <c r="A104" s="66" t="s">
        <v>101</v>
      </c>
      <c r="B104" s="60">
        <f>B83+B88+B93+B102</f>
        <v>5421369.410000008</v>
      </c>
      <c r="C104" s="60">
        <f>C83+C88+C93+C102</f>
        <v>4990024.079999778</v>
      </c>
      <c r="D104" s="60">
        <f>+B104-C104</f>
        <v>431345.3300002292</v>
      </c>
      <c r="E104" s="61">
        <f>+(B104-C104)/C104</f>
        <v>0.0864415327631542</v>
      </c>
    </row>
    <row r="105" spans="1:5" s="62" customFormat="1" ht="9.75" customHeight="1">
      <c r="A105" s="63"/>
      <c r="B105" s="17"/>
      <c r="C105" s="17"/>
      <c r="D105" s="17">
        <f>+B105-C105</f>
        <v>0</v>
      </c>
      <c r="E105" s="18"/>
    </row>
    <row r="106" spans="1:5" s="10" customFormat="1" ht="18.75">
      <c r="A106" s="54" t="s">
        <v>102</v>
      </c>
      <c r="B106" s="17"/>
      <c r="C106" s="17"/>
      <c r="D106" s="17">
        <f>+B106-C106</f>
        <v>0</v>
      </c>
      <c r="E106" s="18"/>
    </row>
    <row r="107" spans="1:5" s="10" customFormat="1" ht="18.75">
      <c r="A107" s="50" t="s">
        <v>103</v>
      </c>
      <c r="B107" s="17">
        <f>SUM(B108:B111)</f>
        <v>4888797.26</v>
      </c>
      <c r="C107" s="17">
        <f>SUM(C108:C111)</f>
        <v>4896081.609999999</v>
      </c>
      <c r="D107" s="17">
        <f>+B107-C107</f>
        <v>-7284.3499999996275</v>
      </c>
      <c r="E107" s="18">
        <f>+(B107-C107)/C107</f>
        <v>-0.0014877917853986973</v>
      </c>
    </row>
    <row r="108" spans="1:5" s="25" customFormat="1" ht="18.75">
      <c r="A108" s="58" t="s">
        <v>104</v>
      </c>
      <c r="B108" s="23">
        <v>3827376.19</v>
      </c>
      <c r="C108" s="23">
        <v>3792592.14</v>
      </c>
      <c r="D108" s="23">
        <f>+B108-C108</f>
        <v>34784.049999999814</v>
      </c>
      <c r="E108" s="24">
        <f>+(B108-C108)/C108</f>
        <v>0.009171576778092414</v>
      </c>
    </row>
    <row r="109" spans="1:5" s="25" customFormat="1" ht="37.5">
      <c r="A109" s="58" t="s">
        <v>105</v>
      </c>
      <c r="B109" s="23">
        <v>406502.5</v>
      </c>
      <c r="C109" s="23">
        <v>389753.28</v>
      </c>
      <c r="D109" s="23">
        <f>+B109-C109</f>
        <v>16749.219999999972</v>
      </c>
      <c r="E109" s="24">
        <f>+(B109-C109)/C109</f>
        <v>0.042973903901462926</v>
      </c>
    </row>
    <row r="110" spans="1:5" s="25" customFormat="1" ht="18.75">
      <c r="A110" s="58" t="s">
        <v>106</v>
      </c>
      <c r="B110" s="23">
        <v>654918.57</v>
      </c>
      <c r="C110" s="23">
        <v>713736.19</v>
      </c>
      <c r="D110" s="23">
        <f>+B110-C110</f>
        <v>-58817.619999999995</v>
      </c>
      <c r="E110" s="24">
        <f>+(B110-C110)/C110</f>
        <v>-0.08240806732806977</v>
      </c>
    </row>
    <row r="111" spans="1:5" s="25" customFormat="1" ht="18.75">
      <c r="A111" s="58" t="s">
        <v>107</v>
      </c>
      <c r="B111" s="23">
        <v>0</v>
      </c>
      <c r="C111" s="23">
        <v>0</v>
      </c>
      <c r="D111" s="23">
        <f>+B111-C111</f>
        <v>0</v>
      </c>
      <c r="E111" s="24"/>
    </row>
    <row r="112" spans="1:5" s="10" customFormat="1" ht="18.75">
      <c r="A112" s="50" t="s">
        <v>108</v>
      </c>
      <c r="B112" s="17">
        <v>70406.23</v>
      </c>
      <c r="C112" s="17">
        <v>79570</v>
      </c>
      <c r="D112" s="17">
        <f>+B112-C112</f>
        <v>-9163.770000000004</v>
      </c>
      <c r="E112" s="18">
        <f>+(B112-C112)/C112</f>
        <v>-0.1151661430187257</v>
      </c>
    </row>
    <row r="113" spans="1:5" s="10" customFormat="1" ht="18.75">
      <c r="A113" s="50" t="s">
        <v>109</v>
      </c>
      <c r="B113" s="17">
        <v>0</v>
      </c>
      <c r="C113" s="17">
        <v>0</v>
      </c>
      <c r="D113" s="17">
        <f>+B113-C113</f>
        <v>0</v>
      </c>
      <c r="E113" s="18"/>
    </row>
    <row r="114" spans="1:5" s="10" customFormat="1" ht="18.75">
      <c r="A114" s="67" t="s">
        <v>110</v>
      </c>
      <c r="B114" s="68">
        <f>B107+B112+B113</f>
        <v>4959203.49</v>
      </c>
      <c r="C114" s="68">
        <f>C107+C112+C113</f>
        <v>4975651.609999999</v>
      </c>
      <c r="D114" s="68">
        <f>+B114-C114</f>
        <v>-16448.11999999918</v>
      </c>
      <c r="E114" s="69">
        <f>+(B114-C114)/C114</f>
        <v>-0.003305721800726957</v>
      </c>
    </row>
    <row r="115" spans="1:5" s="62" customFormat="1" ht="18.75">
      <c r="A115" s="70" t="s">
        <v>111</v>
      </c>
      <c r="B115" s="71">
        <f>B104-B114</f>
        <v>462165.9200000074</v>
      </c>
      <c r="C115" s="71">
        <f>C104-C114</f>
        <v>14372.469999779016</v>
      </c>
      <c r="D115" s="71">
        <f>+B115-C115</f>
        <v>447793.45000022836</v>
      </c>
      <c r="E115" s="72">
        <f>+(B115-C115)/C115</f>
        <v>31.15633221061609</v>
      </c>
    </row>
    <row r="116" spans="1:5" s="25" customFormat="1" ht="18.75">
      <c r="A116" s="73"/>
      <c r="B116" s="74"/>
      <c r="C116" s="74"/>
      <c r="D116" s="74"/>
      <c r="E116" s="75"/>
    </row>
    <row r="117" spans="2:4" ht="18.75">
      <c r="B117" s="77"/>
      <c r="C117" s="77"/>
      <c r="D117" s="78"/>
    </row>
    <row r="118" spans="2:4" ht="18.75">
      <c r="B118" s="80"/>
      <c r="C118" s="80"/>
      <c r="D118" s="81"/>
    </row>
    <row r="119" spans="2:4" ht="18.75">
      <c r="B119" s="80"/>
      <c r="C119" s="80"/>
      <c r="D119" s="81"/>
    </row>
    <row r="120" spans="2:4" ht="18.75">
      <c r="B120" s="80"/>
      <c r="C120" s="80"/>
      <c r="D120" s="81"/>
    </row>
    <row r="121" spans="2:4" ht="18.75">
      <c r="B121" s="80"/>
      <c r="C121" s="80"/>
      <c r="D121" s="81"/>
    </row>
    <row r="122" spans="2:4" ht="18.75">
      <c r="B122" s="80"/>
      <c r="C122" s="80"/>
      <c r="D122" s="81"/>
    </row>
    <row r="123" spans="2:4" ht="18.75">
      <c r="B123" s="80"/>
      <c r="C123" s="80"/>
      <c r="D123" s="81"/>
    </row>
    <row r="124" spans="2:4" ht="18.75">
      <c r="B124" s="80"/>
      <c r="C124" s="80"/>
      <c r="D124" s="81"/>
    </row>
    <row r="125" spans="2:4" ht="18.75">
      <c r="B125" s="80"/>
      <c r="C125" s="80"/>
      <c r="D125" s="81"/>
    </row>
    <row r="126" spans="2:4" ht="18.75">
      <c r="B126" s="80"/>
      <c r="C126" s="80"/>
      <c r="D126" s="81"/>
    </row>
    <row r="127" spans="2:4" ht="18.75">
      <c r="B127" s="80"/>
      <c r="C127" s="80"/>
      <c r="D127" s="81"/>
    </row>
    <row r="128" spans="2:4" ht="18.75">
      <c r="B128" s="80"/>
      <c r="C128" s="80"/>
      <c r="D128" s="81"/>
    </row>
    <row r="137" spans="1:7" s="85" customFormat="1" ht="18.75">
      <c r="A137" s="82"/>
      <c r="B137" s="83"/>
      <c r="C137" s="83"/>
      <c r="D137" s="84"/>
      <c r="E137" s="79"/>
      <c r="F137" s="5"/>
      <c r="G137" s="5"/>
    </row>
    <row r="138" spans="1:7" s="85" customFormat="1" ht="18.75">
      <c r="A138" s="82"/>
      <c r="B138" s="83"/>
      <c r="C138" s="83"/>
      <c r="D138" s="84"/>
      <c r="E138" s="79"/>
      <c r="F138" s="5"/>
      <c r="G138" s="5"/>
    </row>
    <row r="139" spans="1:7" s="85" customFormat="1" ht="18.75">
      <c r="A139" s="82"/>
      <c r="B139" s="83"/>
      <c r="C139" s="83"/>
      <c r="D139" s="84"/>
      <c r="E139" s="79"/>
      <c r="F139" s="5"/>
      <c r="G139" s="5"/>
    </row>
    <row r="140" spans="1:7" s="85" customFormat="1" ht="18.75">
      <c r="A140" s="82"/>
      <c r="B140" s="83"/>
      <c r="C140" s="83"/>
      <c r="D140" s="84"/>
      <c r="E140" s="79"/>
      <c r="F140" s="5"/>
      <c r="G140" s="5"/>
    </row>
    <row r="141" spans="1:7" s="85" customFormat="1" ht="18.75">
      <c r="A141" s="82"/>
      <c r="B141" s="83"/>
      <c r="C141" s="83"/>
      <c r="D141" s="84"/>
      <c r="E141" s="79"/>
      <c r="F141" s="5"/>
      <c r="G141" s="5"/>
    </row>
    <row r="142" spans="1:7" s="85" customFormat="1" ht="18.75">
      <c r="A142" s="82"/>
      <c r="B142" s="83"/>
      <c r="C142" s="83"/>
      <c r="D142" s="84"/>
      <c r="E142" s="79"/>
      <c r="F142" s="5"/>
      <c r="G142" s="5"/>
    </row>
    <row r="143" spans="1:7" s="85" customFormat="1" ht="18.75">
      <c r="A143" s="82"/>
      <c r="B143" s="83"/>
      <c r="C143" s="83"/>
      <c r="D143" s="84"/>
      <c r="E143" s="79"/>
      <c r="F143" s="5"/>
      <c r="G143" s="5"/>
    </row>
    <row r="144" spans="1:7" s="85" customFormat="1" ht="18.75">
      <c r="A144" s="82"/>
      <c r="B144" s="83"/>
      <c r="C144" s="83"/>
      <c r="D144" s="84"/>
      <c r="E144" s="79"/>
      <c r="F144" s="5"/>
      <c r="G144" s="5"/>
    </row>
    <row r="145" spans="1:7" s="85" customFormat="1" ht="18.75">
      <c r="A145" s="82"/>
      <c r="B145" s="83"/>
      <c r="C145" s="83"/>
      <c r="D145" s="84"/>
      <c r="E145" s="79"/>
      <c r="F145" s="5"/>
      <c r="G145" s="5"/>
    </row>
    <row r="146" spans="1:7" s="85" customFormat="1" ht="18.75">
      <c r="A146" s="82"/>
      <c r="B146" s="83"/>
      <c r="C146" s="83"/>
      <c r="D146" s="84"/>
      <c r="E146" s="79"/>
      <c r="F146" s="5"/>
      <c r="G146" s="5"/>
    </row>
    <row r="147" spans="1:7" s="85" customFormat="1" ht="18.75">
      <c r="A147" s="82"/>
      <c r="B147" s="83"/>
      <c r="C147" s="83"/>
      <c r="D147" s="84"/>
      <c r="E147" s="79"/>
      <c r="F147" s="5"/>
      <c r="G147" s="5"/>
    </row>
    <row r="148" spans="1:7" s="85" customFormat="1" ht="18.75">
      <c r="A148" s="82"/>
      <c r="B148" s="83"/>
      <c r="C148" s="83"/>
      <c r="D148" s="84"/>
      <c r="E148" s="79"/>
      <c r="F148" s="5"/>
      <c r="G148" s="5"/>
    </row>
    <row r="149" spans="1:7" s="85" customFormat="1" ht="18.75">
      <c r="A149" s="82"/>
      <c r="B149" s="83"/>
      <c r="C149" s="83"/>
      <c r="D149" s="84"/>
      <c r="E149" s="79"/>
      <c r="F149" s="5"/>
      <c r="G149" s="5"/>
    </row>
    <row r="150" spans="1:7" s="85" customFormat="1" ht="18.75">
      <c r="A150" s="82"/>
      <c r="B150" s="83"/>
      <c r="C150" s="83"/>
      <c r="D150" s="84"/>
      <c r="E150" s="79"/>
      <c r="F150" s="5"/>
      <c r="G150" s="5"/>
    </row>
    <row r="151" spans="1:7" s="85" customFormat="1" ht="18.75">
      <c r="A151" s="82"/>
      <c r="B151" s="83"/>
      <c r="C151" s="83"/>
      <c r="D151" s="84"/>
      <c r="E151" s="79"/>
      <c r="F151" s="5"/>
      <c r="G151" s="5"/>
    </row>
    <row r="152" spans="1:7" s="85" customFormat="1" ht="18.75">
      <c r="A152" s="82"/>
      <c r="B152" s="83"/>
      <c r="C152" s="83"/>
      <c r="D152" s="84"/>
      <c r="E152" s="79"/>
      <c r="F152" s="5"/>
      <c r="G152" s="5"/>
    </row>
    <row r="153" spans="1:7" s="85" customFormat="1" ht="18.75">
      <c r="A153" s="82"/>
      <c r="B153" s="83"/>
      <c r="C153" s="83"/>
      <c r="D153" s="84"/>
      <c r="E153" s="79"/>
      <c r="F153" s="5"/>
      <c r="G153" s="5"/>
    </row>
    <row r="154" spans="1:7" s="85" customFormat="1" ht="18.75">
      <c r="A154" s="82"/>
      <c r="B154" s="83"/>
      <c r="C154" s="83"/>
      <c r="D154" s="84"/>
      <c r="E154" s="79"/>
      <c r="F154" s="5"/>
      <c r="G154" s="5"/>
    </row>
    <row r="155" spans="1:7" s="85" customFormat="1" ht="18.75">
      <c r="A155" s="82"/>
      <c r="B155" s="83"/>
      <c r="C155" s="83"/>
      <c r="D155" s="84"/>
      <c r="E155" s="79"/>
      <c r="F155" s="5"/>
      <c r="G155" s="5"/>
    </row>
    <row r="156" spans="1:7" s="85" customFormat="1" ht="18.75">
      <c r="A156" s="82"/>
      <c r="B156" s="83"/>
      <c r="C156" s="83"/>
      <c r="D156" s="84"/>
      <c r="E156" s="79"/>
      <c r="F156" s="5"/>
      <c r="G156" s="5"/>
    </row>
    <row r="157" spans="1:7" s="85" customFormat="1" ht="18.75">
      <c r="A157" s="82"/>
      <c r="B157" s="83"/>
      <c r="C157" s="83"/>
      <c r="D157" s="84"/>
      <c r="E157" s="79"/>
      <c r="F157" s="5"/>
      <c r="G157" s="5"/>
    </row>
    <row r="158" spans="1:7" s="85" customFormat="1" ht="18.75">
      <c r="A158" s="82"/>
      <c r="B158" s="83"/>
      <c r="C158" s="83"/>
      <c r="D158" s="84"/>
      <c r="E158" s="79"/>
      <c r="F158" s="5"/>
      <c r="G158" s="5"/>
    </row>
    <row r="159" spans="1:7" s="85" customFormat="1" ht="18.75">
      <c r="A159" s="82"/>
      <c r="B159" s="83"/>
      <c r="C159" s="83"/>
      <c r="D159" s="84"/>
      <c r="E159" s="79"/>
      <c r="F159" s="5"/>
      <c r="G159" s="5"/>
    </row>
    <row r="160" spans="1:7" s="85" customFormat="1" ht="18.75">
      <c r="A160" s="82"/>
      <c r="B160" s="83"/>
      <c r="C160" s="83"/>
      <c r="D160" s="84"/>
      <c r="E160" s="79"/>
      <c r="F160" s="5"/>
      <c r="G160" s="5"/>
    </row>
    <row r="161" spans="1:7" s="85" customFormat="1" ht="18.75">
      <c r="A161" s="82"/>
      <c r="B161" s="83"/>
      <c r="C161" s="83"/>
      <c r="D161" s="84"/>
      <c r="E161" s="79"/>
      <c r="F161" s="5"/>
      <c r="G161" s="5"/>
    </row>
    <row r="162" spans="1:7" s="85" customFormat="1" ht="18.75">
      <c r="A162" s="82"/>
      <c r="B162" s="83"/>
      <c r="C162" s="83"/>
      <c r="D162" s="84"/>
      <c r="E162" s="79"/>
      <c r="F162" s="5"/>
      <c r="G162" s="5"/>
    </row>
    <row r="163" spans="1:7" s="85" customFormat="1" ht="18.75">
      <c r="A163" s="82"/>
      <c r="B163" s="83"/>
      <c r="C163" s="83"/>
      <c r="D163" s="84"/>
      <c r="E163" s="79"/>
      <c r="F163" s="5"/>
      <c r="G163" s="5"/>
    </row>
    <row r="164" spans="1:7" s="85" customFormat="1" ht="18.75">
      <c r="A164" s="82"/>
      <c r="B164" s="83"/>
      <c r="C164" s="83"/>
      <c r="D164" s="84"/>
      <c r="E164" s="79"/>
      <c r="F164" s="5"/>
      <c r="G164" s="5"/>
    </row>
    <row r="165" spans="1:7" s="85" customFormat="1" ht="18.75">
      <c r="A165" s="82"/>
      <c r="B165" s="83"/>
      <c r="C165" s="83"/>
      <c r="D165" s="84"/>
      <c r="E165" s="79"/>
      <c r="F165" s="5"/>
      <c r="G165" s="5"/>
    </row>
    <row r="166" spans="1:7" s="85" customFormat="1" ht="18.75">
      <c r="A166" s="82"/>
      <c r="B166" s="83"/>
      <c r="C166" s="83"/>
      <c r="D166" s="84"/>
      <c r="E166" s="79"/>
      <c r="F166" s="5"/>
      <c r="G166" s="5"/>
    </row>
    <row r="167" spans="1:7" s="85" customFormat="1" ht="18.75">
      <c r="A167" s="82"/>
      <c r="B167" s="83"/>
      <c r="C167" s="83"/>
      <c r="D167" s="84"/>
      <c r="E167" s="79"/>
      <c r="F167" s="5"/>
      <c r="G167" s="5"/>
    </row>
    <row r="168" spans="1:7" s="85" customFormat="1" ht="18.75">
      <c r="A168" s="82"/>
      <c r="B168" s="83"/>
      <c r="C168" s="83"/>
      <c r="D168" s="84"/>
      <c r="E168" s="79"/>
      <c r="F168" s="5"/>
      <c r="G168" s="5"/>
    </row>
    <row r="169" spans="1:7" s="85" customFormat="1" ht="18.75">
      <c r="A169" s="82"/>
      <c r="B169" s="83"/>
      <c r="C169" s="83"/>
      <c r="D169" s="84"/>
      <c r="E169" s="79"/>
      <c r="F169" s="5"/>
      <c r="G169" s="5"/>
    </row>
    <row r="170" spans="1:7" s="85" customFormat="1" ht="18.75">
      <c r="A170" s="82"/>
      <c r="B170" s="83"/>
      <c r="C170" s="83"/>
      <c r="D170" s="84"/>
      <c r="E170" s="79"/>
      <c r="F170" s="5"/>
      <c r="G170" s="5"/>
    </row>
    <row r="171" spans="1:7" s="85" customFormat="1" ht="18.75">
      <c r="A171" s="82"/>
      <c r="B171" s="83"/>
      <c r="C171" s="83"/>
      <c r="D171" s="84"/>
      <c r="E171" s="79"/>
      <c r="F171" s="5"/>
      <c r="G171" s="5"/>
    </row>
    <row r="172" spans="1:7" s="85" customFormat="1" ht="18.75">
      <c r="A172" s="82"/>
      <c r="B172" s="83"/>
      <c r="C172" s="83"/>
      <c r="D172" s="84"/>
      <c r="E172" s="79"/>
      <c r="F172" s="5"/>
      <c r="G172" s="5"/>
    </row>
    <row r="173" spans="1:7" s="85" customFormat="1" ht="18.75">
      <c r="A173" s="82"/>
      <c r="B173" s="83"/>
      <c r="C173" s="83"/>
      <c r="D173" s="84"/>
      <c r="E173" s="79"/>
      <c r="F173" s="5"/>
      <c r="G173" s="5"/>
    </row>
    <row r="174" spans="1:7" s="85" customFormat="1" ht="18.75">
      <c r="A174" s="82"/>
      <c r="B174" s="83"/>
      <c r="C174" s="83"/>
      <c r="D174" s="84"/>
      <c r="E174" s="79"/>
      <c r="F174" s="5"/>
      <c r="G174" s="5"/>
    </row>
    <row r="175" spans="1:7" s="85" customFormat="1" ht="18.75">
      <c r="A175" s="82"/>
      <c r="B175" s="83"/>
      <c r="C175" s="83"/>
      <c r="D175" s="84"/>
      <c r="E175" s="79"/>
      <c r="F175" s="5"/>
      <c r="G175" s="5"/>
    </row>
    <row r="176" spans="1:7" s="85" customFormat="1" ht="18.75">
      <c r="A176" s="82"/>
      <c r="B176" s="83"/>
      <c r="C176" s="83"/>
      <c r="D176" s="84"/>
      <c r="E176" s="79"/>
      <c r="F176" s="5"/>
      <c r="G176" s="5"/>
    </row>
    <row r="177" spans="1:7" s="85" customFormat="1" ht="18.75">
      <c r="A177" s="82"/>
      <c r="B177" s="83"/>
      <c r="C177" s="83"/>
      <c r="D177" s="84"/>
      <c r="E177" s="79"/>
      <c r="F177" s="5"/>
      <c r="G177" s="5"/>
    </row>
    <row r="178" spans="1:7" s="85" customFormat="1" ht="18.75">
      <c r="A178" s="82"/>
      <c r="B178" s="83"/>
      <c r="C178" s="83"/>
      <c r="D178" s="84"/>
      <c r="E178" s="79"/>
      <c r="F178" s="5"/>
      <c r="G178" s="5"/>
    </row>
    <row r="179" spans="1:7" s="85" customFormat="1" ht="18.75">
      <c r="A179" s="82"/>
      <c r="B179" s="83"/>
      <c r="C179" s="83"/>
      <c r="D179" s="84"/>
      <c r="E179" s="79"/>
      <c r="F179" s="5"/>
      <c r="G179" s="5"/>
    </row>
    <row r="180" spans="1:7" s="85" customFormat="1" ht="18.75">
      <c r="A180" s="82"/>
      <c r="B180" s="83"/>
      <c r="C180" s="83"/>
      <c r="D180" s="84"/>
      <c r="E180" s="79"/>
      <c r="F180" s="5"/>
      <c r="G180" s="5"/>
    </row>
    <row r="181" spans="1:7" s="85" customFormat="1" ht="18.75">
      <c r="A181" s="82"/>
      <c r="B181" s="83"/>
      <c r="C181" s="83"/>
      <c r="D181" s="84"/>
      <c r="E181" s="79"/>
      <c r="F181" s="5"/>
      <c r="G181" s="5"/>
    </row>
    <row r="182" spans="1:7" s="85" customFormat="1" ht="18.75">
      <c r="A182" s="82"/>
      <c r="B182" s="83"/>
      <c r="C182" s="83"/>
      <c r="D182" s="84"/>
      <c r="E182" s="79"/>
      <c r="F182" s="5"/>
      <c r="G182" s="5"/>
    </row>
    <row r="183" spans="1:7" s="85" customFormat="1" ht="18.75">
      <c r="A183" s="82"/>
      <c r="B183" s="83"/>
      <c r="C183" s="83"/>
      <c r="D183" s="84"/>
      <c r="E183" s="79"/>
      <c r="F183" s="5"/>
      <c r="G183" s="5"/>
    </row>
    <row r="184" spans="1:7" s="85" customFormat="1" ht="18.75">
      <c r="A184" s="82"/>
      <c r="B184" s="83"/>
      <c r="C184" s="83"/>
      <c r="D184" s="84"/>
      <c r="E184" s="79"/>
      <c r="F184" s="5"/>
      <c r="G184" s="5"/>
    </row>
    <row r="185" spans="1:7" s="85" customFormat="1" ht="18.75">
      <c r="A185" s="82"/>
      <c r="B185" s="83"/>
      <c r="C185" s="83"/>
      <c r="D185" s="84"/>
      <c r="E185" s="79"/>
      <c r="F185" s="5"/>
      <c r="G185" s="5"/>
    </row>
    <row r="186" spans="1:7" s="85" customFormat="1" ht="18.75">
      <c r="A186" s="82"/>
      <c r="B186" s="83"/>
      <c r="C186" s="83"/>
      <c r="D186" s="84"/>
      <c r="E186" s="79"/>
      <c r="F186" s="5"/>
      <c r="G186" s="5"/>
    </row>
    <row r="187" spans="1:7" s="85" customFormat="1" ht="18.75">
      <c r="A187" s="82"/>
      <c r="B187" s="83"/>
      <c r="C187" s="83"/>
      <c r="D187" s="84"/>
      <c r="E187" s="79"/>
      <c r="F187" s="5"/>
      <c r="G187" s="5"/>
    </row>
    <row r="188" spans="1:7" s="85" customFormat="1" ht="18.75">
      <c r="A188" s="82"/>
      <c r="B188" s="83"/>
      <c r="C188" s="83"/>
      <c r="D188" s="84"/>
      <c r="E188" s="79"/>
      <c r="F188" s="5"/>
      <c r="G188" s="5"/>
    </row>
    <row r="189" spans="1:7" s="85" customFormat="1" ht="18.75">
      <c r="A189" s="82"/>
      <c r="B189" s="83"/>
      <c r="C189" s="83"/>
      <c r="D189" s="84"/>
      <c r="E189" s="79"/>
      <c r="F189" s="5"/>
      <c r="G189" s="5"/>
    </row>
    <row r="190" spans="1:7" s="85" customFormat="1" ht="18.75">
      <c r="A190" s="82"/>
      <c r="B190" s="83"/>
      <c r="C190" s="83"/>
      <c r="D190" s="84"/>
      <c r="E190" s="79"/>
      <c r="F190" s="5"/>
      <c r="G190" s="5"/>
    </row>
    <row r="191" spans="1:7" s="85" customFormat="1" ht="18.75">
      <c r="A191" s="82"/>
      <c r="B191" s="83"/>
      <c r="C191" s="83"/>
      <c r="D191" s="84"/>
      <c r="E191" s="79"/>
      <c r="F191" s="5"/>
      <c r="G191" s="5"/>
    </row>
    <row r="192" spans="1:7" s="85" customFormat="1" ht="18.75">
      <c r="A192" s="82"/>
      <c r="B192" s="83"/>
      <c r="C192" s="83"/>
      <c r="D192" s="84"/>
      <c r="E192" s="79"/>
      <c r="F192" s="5"/>
      <c r="G192" s="5"/>
    </row>
    <row r="193" spans="1:7" s="85" customFormat="1" ht="18.75">
      <c r="A193" s="82"/>
      <c r="B193" s="83"/>
      <c r="C193" s="83"/>
      <c r="D193" s="84"/>
      <c r="E193" s="79"/>
      <c r="F193" s="5"/>
      <c r="G193" s="5"/>
    </row>
    <row r="194" spans="1:7" s="85" customFormat="1" ht="18.75">
      <c r="A194" s="82"/>
      <c r="B194" s="83"/>
      <c r="C194" s="83"/>
      <c r="D194" s="84"/>
      <c r="E194" s="79"/>
      <c r="F194" s="5"/>
      <c r="G194" s="5"/>
    </row>
    <row r="195" spans="1:7" s="85" customFormat="1" ht="18.75">
      <c r="A195" s="82"/>
      <c r="B195" s="83"/>
      <c r="C195" s="83"/>
      <c r="D195" s="84"/>
      <c r="E195" s="79"/>
      <c r="F195" s="5"/>
      <c r="G195" s="5"/>
    </row>
    <row r="196" spans="1:7" s="85" customFormat="1" ht="18.75">
      <c r="A196" s="82"/>
      <c r="B196" s="83"/>
      <c r="C196" s="83"/>
      <c r="D196" s="84"/>
      <c r="E196" s="79"/>
      <c r="F196" s="5"/>
      <c r="G196" s="5"/>
    </row>
    <row r="197" spans="1:7" s="85" customFormat="1" ht="18.75">
      <c r="A197" s="82"/>
      <c r="B197" s="83"/>
      <c r="C197" s="83"/>
      <c r="D197" s="84"/>
      <c r="E197" s="79"/>
      <c r="F197" s="5"/>
      <c r="G197" s="5"/>
    </row>
    <row r="198" spans="1:7" s="85" customFormat="1" ht="18.75">
      <c r="A198" s="82"/>
      <c r="B198" s="83"/>
      <c r="C198" s="83"/>
      <c r="D198" s="84"/>
      <c r="E198" s="79"/>
      <c r="F198" s="5"/>
      <c r="G198" s="5"/>
    </row>
    <row r="199" spans="1:7" s="85" customFormat="1" ht="18.75">
      <c r="A199" s="82"/>
      <c r="B199" s="83"/>
      <c r="C199" s="83"/>
      <c r="D199" s="84"/>
      <c r="E199" s="79"/>
      <c r="F199" s="5"/>
      <c r="G199" s="5"/>
    </row>
    <row r="200" spans="1:7" s="85" customFormat="1" ht="18.75">
      <c r="A200" s="82"/>
      <c r="B200" s="83"/>
      <c r="C200" s="83"/>
      <c r="D200" s="84"/>
      <c r="E200" s="79"/>
      <c r="F200" s="5"/>
      <c r="G200" s="5"/>
    </row>
    <row r="201" spans="1:7" s="85" customFormat="1" ht="18.75">
      <c r="A201" s="82"/>
      <c r="B201" s="83"/>
      <c r="C201" s="83"/>
      <c r="D201" s="84"/>
      <c r="E201" s="79"/>
      <c r="F201" s="5"/>
      <c r="G201" s="5"/>
    </row>
    <row r="202" spans="1:7" s="85" customFormat="1" ht="18.75">
      <c r="A202" s="82"/>
      <c r="B202" s="83"/>
      <c r="C202" s="83"/>
      <c r="D202" s="84"/>
      <c r="E202" s="79"/>
      <c r="F202" s="5"/>
      <c r="G202" s="5"/>
    </row>
    <row r="203" spans="1:7" s="85" customFormat="1" ht="18.75">
      <c r="A203" s="82"/>
      <c r="B203" s="83"/>
      <c r="C203" s="83"/>
      <c r="D203" s="84"/>
      <c r="E203" s="79"/>
      <c r="F203" s="5"/>
      <c r="G203" s="5"/>
    </row>
    <row r="204" spans="1:7" s="85" customFormat="1" ht="18.75">
      <c r="A204" s="82"/>
      <c r="B204" s="83"/>
      <c r="C204" s="83"/>
      <c r="D204" s="84"/>
      <c r="E204" s="79"/>
      <c r="F204" s="5"/>
      <c r="G204" s="5"/>
    </row>
    <row r="205" spans="1:7" s="85" customFormat="1" ht="18.75">
      <c r="A205" s="82"/>
      <c r="B205" s="83"/>
      <c r="C205" s="83"/>
      <c r="D205" s="84"/>
      <c r="E205" s="79"/>
      <c r="F205" s="5"/>
      <c r="G205" s="5"/>
    </row>
    <row r="206" spans="1:7" s="85" customFormat="1" ht="18.75">
      <c r="A206" s="82"/>
      <c r="B206" s="83"/>
      <c r="C206" s="83"/>
      <c r="D206" s="84"/>
      <c r="E206" s="79"/>
      <c r="F206" s="5"/>
      <c r="G206" s="5"/>
    </row>
    <row r="207" spans="1:7" s="85" customFormat="1" ht="18.75">
      <c r="A207" s="82"/>
      <c r="B207" s="83"/>
      <c r="C207" s="83"/>
      <c r="D207" s="84"/>
      <c r="E207" s="79"/>
      <c r="F207" s="5"/>
      <c r="G207" s="5"/>
    </row>
    <row r="208" spans="1:7" s="85" customFormat="1" ht="18.75">
      <c r="A208" s="82"/>
      <c r="B208" s="83"/>
      <c r="C208" s="83"/>
      <c r="D208" s="84"/>
      <c r="E208" s="79"/>
      <c r="F208" s="5"/>
      <c r="G208" s="5"/>
    </row>
    <row r="209" spans="1:7" s="85" customFormat="1" ht="18.75">
      <c r="A209" s="82"/>
      <c r="B209" s="83"/>
      <c r="C209" s="83"/>
      <c r="D209" s="84"/>
      <c r="E209" s="79"/>
      <c r="F209" s="5"/>
      <c r="G209" s="5"/>
    </row>
    <row r="210" spans="1:7" s="85" customFormat="1" ht="18.75">
      <c r="A210" s="82"/>
      <c r="B210" s="83"/>
      <c r="C210" s="83"/>
      <c r="D210" s="84"/>
      <c r="E210" s="79"/>
      <c r="F210" s="5"/>
      <c r="G210" s="5"/>
    </row>
    <row r="211" spans="1:7" s="85" customFormat="1" ht="18.75">
      <c r="A211" s="82"/>
      <c r="B211" s="83"/>
      <c r="C211" s="83"/>
      <c r="D211" s="84"/>
      <c r="E211" s="79"/>
      <c r="F211" s="5"/>
      <c r="G211" s="5"/>
    </row>
    <row r="212" spans="1:7" s="85" customFormat="1" ht="18.75">
      <c r="A212" s="82"/>
      <c r="B212" s="83"/>
      <c r="C212" s="83"/>
      <c r="D212" s="84"/>
      <c r="E212" s="79"/>
      <c r="F212" s="5"/>
      <c r="G212" s="5"/>
    </row>
    <row r="213" spans="1:7" s="85" customFormat="1" ht="18.75">
      <c r="A213" s="82"/>
      <c r="B213" s="83"/>
      <c r="C213" s="83"/>
      <c r="D213" s="84"/>
      <c r="E213" s="79"/>
      <c r="F213" s="5"/>
      <c r="G213" s="5"/>
    </row>
    <row r="214" spans="1:7" s="85" customFormat="1" ht="18.75">
      <c r="A214" s="82"/>
      <c r="B214" s="83"/>
      <c r="C214" s="83"/>
      <c r="D214" s="84"/>
      <c r="E214" s="79"/>
      <c r="F214" s="5"/>
      <c r="G214" s="5"/>
    </row>
    <row r="215" spans="1:7" s="85" customFormat="1" ht="18.75">
      <c r="A215" s="82"/>
      <c r="B215" s="83"/>
      <c r="C215" s="83"/>
      <c r="D215" s="84"/>
      <c r="E215" s="79"/>
      <c r="F215" s="5"/>
      <c r="G215" s="5"/>
    </row>
    <row r="216" spans="1:7" s="85" customFormat="1" ht="18.75">
      <c r="A216" s="82"/>
      <c r="B216" s="83"/>
      <c r="C216" s="83"/>
      <c r="D216" s="84"/>
      <c r="E216" s="79"/>
      <c r="F216" s="5"/>
      <c r="G216" s="5"/>
    </row>
    <row r="217" spans="1:7" s="85" customFormat="1" ht="18.75">
      <c r="A217" s="82"/>
      <c r="B217" s="83"/>
      <c r="C217" s="83"/>
      <c r="D217" s="84"/>
      <c r="E217" s="79"/>
      <c r="F217" s="5"/>
      <c r="G217" s="5"/>
    </row>
    <row r="218" spans="1:7" s="85" customFormat="1" ht="18.75">
      <c r="A218" s="82"/>
      <c r="B218" s="83"/>
      <c r="C218" s="83"/>
      <c r="D218" s="84"/>
      <c r="E218" s="79"/>
      <c r="F218" s="5"/>
      <c r="G218" s="5"/>
    </row>
    <row r="219" spans="1:7" s="85" customFormat="1" ht="18.75">
      <c r="A219" s="82"/>
      <c r="B219" s="83"/>
      <c r="C219" s="83"/>
      <c r="D219" s="84"/>
      <c r="E219" s="79"/>
      <c r="F219" s="5"/>
      <c r="G219" s="5"/>
    </row>
    <row r="220" spans="1:7" s="85" customFormat="1" ht="18.75">
      <c r="A220" s="82"/>
      <c r="B220" s="83"/>
      <c r="C220" s="83"/>
      <c r="D220" s="84"/>
      <c r="E220" s="79"/>
      <c r="F220" s="5"/>
      <c r="G220" s="5"/>
    </row>
    <row r="221" spans="1:7" s="85" customFormat="1" ht="18.75">
      <c r="A221" s="82"/>
      <c r="B221" s="83"/>
      <c r="C221" s="83"/>
      <c r="D221" s="84"/>
      <c r="E221" s="79"/>
      <c r="F221" s="5"/>
      <c r="G221" s="5"/>
    </row>
    <row r="222" spans="1:7" s="85" customFormat="1" ht="18.75">
      <c r="A222" s="82"/>
      <c r="B222" s="83"/>
      <c r="C222" s="83"/>
      <c r="D222" s="84"/>
      <c r="E222" s="79"/>
      <c r="F222" s="5"/>
      <c r="G222" s="5"/>
    </row>
    <row r="223" spans="1:7" s="85" customFormat="1" ht="18.75">
      <c r="A223" s="82"/>
      <c r="B223" s="83"/>
      <c r="C223" s="83"/>
      <c r="D223" s="84"/>
      <c r="E223" s="79"/>
      <c r="F223" s="5"/>
      <c r="G223" s="5"/>
    </row>
    <row r="224" spans="1:7" s="85" customFormat="1" ht="18.75">
      <c r="A224" s="82"/>
      <c r="B224" s="83"/>
      <c r="C224" s="83"/>
      <c r="D224" s="84"/>
      <c r="E224" s="79"/>
      <c r="F224" s="5"/>
      <c r="G224" s="5"/>
    </row>
    <row r="225" spans="1:7" s="85" customFormat="1" ht="18.75">
      <c r="A225" s="82"/>
      <c r="B225" s="83"/>
      <c r="C225" s="83"/>
      <c r="D225" s="84"/>
      <c r="E225" s="79"/>
      <c r="F225" s="5"/>
      <c r="G225" s="5"/>
    </row>
    <row r="226" spans="1:7" s="85" customFormat="1" ht="18.75">
      <c r="A226" s="82"/>
      <c r="B226" s="83"/>
      <c r="C226" s="83"/>
      <c r="D226" s="84"/>
      <c r="E226" s="79"/>
      <c r="F226" s="5"/>
      <c r="G226" s="5"/>
    </row>
    <row r="227" spans="1:7" s="85" customFormat="1" ht="18.75">
      <c r="A227" s="82"/>
      <c r="B227" s="83"/>
      <c r="C227" s="83"/>
      <c r="D227" s="84"/>
      <c r="E227" s="79"/>
      <c r="F227" s="5"/>
      <c r="G227" s="5"/>
    </row>
    <row r="228" spans="1:7" s="85" customFormat="1" ht="18.75">
      <c r="A228" s="82"/>
      <c r="B228" s="83"/>
      <c r="C228" s="83"/>
      <c r="D228" s="84"/>
      <c r="E228" s="79"/>
      <c r="F228" s="5"/>
      <c r="G228" s="5"/>
    </row>
    <row r="229" spans="1:7" s="85" customFormat="1" ht="18.75">
      <c r="A229" s="82"/>
      <c r="B229" s="83"/>
      <c r="C229" s="83"/>
      <c r="D229" s="84"/>
      <c r="E229" s="79"/>
      <c r="F229" s="5"/>
      <c r="G229" s="5"/>
    </row>
    <row r="230" spans="1:7" s="85" customFormat="1" ht="18.75">
      <c r="A230" s="82"/>
      <c r="B230" s="83"/>
      <c r="C230" s="83"/>
      <c r="D230" s="84"/>
      <c r="E230" s="79"/>
      <c r="F230" s="5"/>
      <c r="G230" s="5"/>
    </row>
    <row r="231" spans="1:7" s="85" customFormat="1" ht="18.75">
      <c r="A231" s="82"/>
      <c r="B231" s="83"/>
      <c r="C231" s="83"/>
      <c r="D231" s="84"/>
      <c r="E231" s="79"/>
      <c r="F231" s="5"/>
      <c r="G231" s="5"/>
    </row>
    <row r="232" spans="1:7" s="85" customFormat="1" ht="18.75">
      <c r="A232" s="82"/>
      <c r="B232" s="83"/>
      <c r="C232" s="83"/>
      <c r="D232" s="84"/>
      <c r="E232" s="79"/>
      <c r="F232" s="5"/>
      <c r="G232" s="5"/>
    </row>
    <row r="233" spans="1:7" s="85" customFormat="1" ht="18.75">
      <c r="A233" s="82"/>
      <c r="B233" s="83"/>
      <c r="C233" s="83"/>
      <c r="D233" s="84"/>
      <c r="E233" s="79"/>
      <c r="F233" s="5"/>
      <c r="G233" s="5"/>
    </row>
    <row r="234" spans="1:7" s="85" customFormat="1" ht="18.75">
      <c r="A234" s="82"/>
      <c r="B234" s="83"/>
      <c r="C234" s="83"/>
      <c r="D234" s="84"/>
      <c r="E234" s="79"/>
      <c r="F234" s="5"/>
      <c r="G234" s="5"/>
    </row>
    <row r="235" spans="1:7" s="85" customFormat="1" ht="18.75">
      <c r="A235" s="82"/>
      <c r="B235" s="83"/>
      <c r="C235" s="83"/>
      <c r="D235" s="84"/>
      <c r="E235" s="79"/>
      <c r="F235" s="5"/>
      <c r="G235" s="5"/>
    </row>
    <row r="236" spans="1:7" s="85" customFormat="1" ht="18.75">
      <c r="A236" s="82"/>
      <c r="B236" s="83"/>
      <c r="C236" s="83"/>
      <c r="D236" s="84"/>
      <c r="E236" s="79"/>
      <c r="F236" s="5"/>
      <c r="G236" s="5"/>
    </row>
    <row r="237" spans="1:7" s="85" customFormat="1" ht="18.75">
      <c r="A237" s="82"/>
      <c r="B237" s="83"/>
      <c r="C237" s="83"/>
      <c r="D237" s="84"/>
      <c r="E237" s="79"/>
      <c r="F237" s="5"/>
      <c r="G237" s="5"/>
    </row>
    <row r="238" spans="1:7" s="85" customFormat="1" ht="18.75">
      <c r="A238" s="82"/>
      <c r="B238" s="83"/>
      <c r="C238" s="83"/>
      <c r="D238" s="84"/>
      <c r="E238" s="79"/>
      <c r="F238" s="5"/>
      <c r="G238" s="5"/>
    </row>
    <row r="239" spans="1:7" s="85" customFormat="1" ht="18.75">
      <c r="A239" s="82"/>
      <c r="B239" s="83"/>
      <c r="C239" s="83"/>
      <c r="D239" s="84"/>
      <c r="E239" s="79"/>
      <c r="F239" s="5"/>
      <c r="G239" s="5"/>
    </row>
    <row r="240" spans="1:7" s="85" customFormat="1" ht="18.75">
      <c r="A240" s="82"/>
      <c r="B240" s="83"/>
      <c r="C240" s="83"/>
      <c r="D240" s="84"/>
      <c r="E240" s="79"/>
      <c r="F240" s="5"/>
      <c r="G240" s="5"/>
    </row>
    <row r="241" spans="1:7" s="85" customFormat="1" ht="18.75">
      <c r="A241" s="82"/>
      <c r="B241" s="83"/>
      <c r="C241" s="83"/>
      <c r="D241" s="84"/>
      <c r="E241" s="79"/>
      <c r="F241" s="5"/>
      <c r="G241" s="5"/>
    </row>
    <row r="242" spans="1:7" s="85" customFormat="1" ht="18.75">
      <c r="A242" s="82"/>
      <c r="B242" s="83"/>
      <c r="C242" s="83"/>
      <c r="D242" s="84"/>
      <c r="E242" s="79"/>
      <c r="F242" s="5"/>
      <c r="G242" s="5"/>
    </row>
    <row r="243" spans="1:7" s="85" customFormat="1" ht="18.75">
      <c r="A243" s="82"/>
      <c r="B243" s="83"/>
      <c r="C243" s="83"/>
      <c r="D243" s="84"/>
      <c r="E243" s="79"/>
      <c r="F243" s="5"/>
      <c r="G243" s="5"/>
    </row>
    <row r="244" spans="1:7" s="85" customFormat="1" ht="18.75">
      <c r="A244" s="82"/>
      <c r="B244" s="83"/>
      <c r="C244" s="83"/>
      <c r="D244" s="84"/>
      <c r="E244" s="79"/>
      <c r="F244" s="5"/>
      <c r="G244" s="5"/>
    </row>
    <row r="245" spans="1:7" s="85" customFormat="1" ht="18.75">
      <c r="A245" s="82"/>
      <c r="B245" s="83"/>
      <c r="C245" s="83"/>
      <c r="D245" s="84"/>
      <c r="E245" s="79"/>
      <c r="F245" s="5"/>
      <c r="G245" s="5"/>
    </row>
    <row r="246" spans="1:7" s="85" customFormat="1" ht="18.75">
      <c r="A246" s="82"/>
      <c r="B246" s="83"/>
      <c r="C246" s="83"/>
      <c r="D246" s="84"/>
      <c r="E246" s="79"/>
      <c r="F246" s="5"/>
      <c r="G246" s="5"/>
    </row>
    <row r="247" spans="1:7" s="85" customFormat="1" ht="18.75">
      <c r="A247" s="82"/>
      <c r="B247" s="83"/>
      <c r="C247" s="83"/>
      <c r="D247" s="84"/>
      <c r="E247" s="79"/>
      <c r="F247" s="5"/>
      <c r="G247" s="5"/>
    </row>
    <row r="248" spans="1:7" s="85" customFormat="1" ht="18.75">
      <c r="A248" s="82"/>
      <c r="B248" s="83"/>
      <c r="C248" s="83"/>
      <c r="D248" s="84"/>
      <c r="E248" s="79"/>
      <c r="F248" s="5"/>
      <c r="G248" s="5"/>
    </row>
    <row r="249" spans="1:7" s="85" customFormat="1" ht="18.75">
      <c r="A249" s="82"/>
      <c r="B249" s="83"/>
      <c r="C249" s="83"/>
      <c r="D249" s="84"/>
      <c r="E249" s="79"/>
      <c r="F249" s="5"/>
      <c r="G249" s="5"/>
    </row>
    <row r="250" spans="1:7" s="85" customFormat="1" ht="18.75">
      <c r="A250" s="82"/>
      <c r="B250" s="83"/>
      <c r="C250" s="83"/>
      <c r="D250" s="84"/>
      <c r="E250" s="79"/>
      <c r="F250" s="5"/>
      <c r="G250" s="5"/>
    </row>
    <row r="251" spans="1:7" s="85" customFormat="1" ht="18.75">
      <c r="A251" s="82"/>
      <c r="B251" s="83"/>
      <c r="C251" s="83"/>
      <c r="D251" s="84"/>
      <c r="E251" s="79"/>
      <c r="F251" s="5"/>
      <c r="G251" s="5"/>
    </row>
    <row r="252" spans="1:7" s="85" customFormat="1" ht="18.75">
      <c r="A252" s="82"/>
      <c r="B252" s="83"/>
      <c r="C252" s="83"/>
      <c r="D252" s="84"/>
      <c r="E252" s="79"/>
      <c r="F252" s="5"/>
      <c r="G252" s="5"/>
    </row>
    <row r="253" spans="1:7" s="85" customFormat="1" ht="18.75">
      <c r="A253" s="82"/>
      <c r="B253" s="83"/>
      <c r="C253" s="83"/>
      <c r="D253" s="84"/>
      <c r="E253" s="79"/>
      <c r="F253" s="5"/>
      <c r="G253" s="5"/>
    </row>
    <row r="254" spans="1:7" s="85" customFormat="1" ht="18.75">
      <c r="A254" s="82"/>
      <c r="B254" s="83"/>
      <c r="C254" s="83"/>
      <c r="D254" s="84"/>
      <c r="E254" s="79"/>
      <c r="F254" s="5"/>
      <c r="G254" s="5"/>
    </row>
    <row r="255" spans="1:7" s="85" customFormat="1" ht="18.75">
      <c r="A255" s="82"/>
      <c r="B255" s="83"/>
      <c r="C255" s="83"/>
      <c r="D255" s="84"/>
      <c r="E255" s="79"/>
      <c r="F255" s="5"/>
      <c r="G255" s="5"/>
    </row>
    <row r="256" spans="1:7" s="85" customFormat="1" ht="18.75">
      <c r="A256" s="82"/>
      <c r="B256" s="83"/>
      <c r="C256" s="83"/>
      <c r="D256" s="84"/>
      <c r="E256" s="79"/>
      <c r="F256" s="5"/>
      <c r="G256" s="5"/>
    </row>
    <row r="257" spans="1:7" s="85" customFormat="1" ht="18.75">
      <c r="A257" s="82"/>
      <c r="B257" s="83"/>
      <c r="C257" s="83"/>
      <c r="D257" s="84"/>
      <c r="E257" s="79"/>
      <c r="F257" s="5"/>
      <c r="G257" s="5"/>
    </row>
    <row r="258" spans="1:7" s="85" customFormat="1" ht="18.75">
      <c r="A258" s="82"/>
      <c r="B258" s="83"/>
      <c r="C258" s="83"/>
      <c r="D258" s="84"/>
      <c r="E258" s="79"/>
      <c r="F258" s="5"/>
      <c r="G258" s="5"/>
    </row>
    <row r="259" spans="1:7" s="85" customFormat="1" ht="18.75">
      <c r="A259" s="82"/>
      <c r="B259" s="83"/>
      <c r="C259" s="83"/>
      <c r="D259" s="84"/>
      <c r="E259" s="79"/>
      <c r="F259" s="5"/>
      <c r="G259" s="5"/>
    </row>
    <row r="260" spans="1:7" s="85" customFormat="1" ht="18.75">
      <c r="A260" s="82"/>
      <c r="B260" s="83"/>
      <c r="C260" s="83"/>
      <c r="D260" s="84"/>
      <c r="E260" s="79"/>
      <c r="F260" s="5"/>
      <c r="G260" s="5"/>
    </row>
    <row r="261" spans="1:7" s="85" customFormat="1" ht="18.75">
      <c r="A261" s="82"/>
      <c r="B261" s="83"/>
      <c r="C261" s="83"/>
      <c r="D261" s="84"/>
      <c r="E261" s="79"/>
      <c r="F261" s="5"/>
      <c r="G261" s="5"/>
    </row>
    <row r="262" spans="1:7" s="85" customFormat="1" ht="18.75">
      <c r="A262" s="82"/>
      <c r="B262" s="83"/>
      <c r="C262" s="83"/>
      <c r="D262" s="84"/>
      <c r="E262" s="79"/>
      <c r="F262" s="5"/>
      <c r="G262" s="5"/>
    </row>
    <row r="263" spans="1:7" s="85" customFormat="1" ht="18.75">
      <c r="A263" s="82"/>
      <c r="B263" s="83"/>
      <c r="C263" s="83"/>
      <c r="D263" s="84"/>
      <c r="E263" s="79"/>
      <c r="F263" s="5"/>
      <c r="G263" s="5"/>
    </row>
    <row r="264" spans="1:7" s="85" customFormat="1" ht="18.75">
      <c r="A264" s="82"/>
      <c r="B264" s="83"/>
      <c r="C264" s="83"/>
      <c r="D264" s="84"/>
      <c r="E264" s="79"/>
      <c r="F264" s="5"/>
      <c r="G264" s="5"/>
    </row>
    <row r="265" spans="1:7" s="85" customFormat="1" ht="18.75">
      <c r="A265" s="82"/>
      <c r="B265" s="83"/>
      <c r="C265" s="83"/>
      <c r="D265" s="84"/>
      <c r="E265" s="79"/>
      <c r="F265" s="5"/>
      <c r="G265" s="5"/>
    </row>
    <row r="266" spans="1:7" s="85" customFormat="1" ht="18.75">
      <c r="A266" s="82"/>
      <c r="B266" s="83"/>
      <c r="C266" s="83"/>
      <c r="D266" s="84"/>
      <c r="E266" s="79"/>
      <c r="F266" s="5"/>
      <c r="G266" s="5"/>
    </row>
    <row r="267" spans="1:7" s="85" customFormat="1" ht="18.75">
      <c r="A267" s="82"/>
      <c r="B267" s="83"/>
      <c r="C267" s="83"/>
      <c r="D267" s="84"/>
      <c r="E267" s="79"/>
      <c r="F267" s="5"/>
      <c r="G267" s="5"/>
    </row>
    <row r="268" spans="1:7" s="85" customFormat="1" ht="18.75">
      <c r="A268" s="82"/>
      <c r="B268" s="83"/>
      <c r="C268" s="83"/>
      <c r="D268" s="84"/>
      <c r="E268" s="79"/>
      <c r="F268" s="5"/>
      <c r="G268" s="5"/>
    </row>
    <row r="269" spans="1:7" s="85" customFormat="1" ht="18.75">
      <c r="A269" s="82"/>
      <c r="B269" s="83"/>
      <c r="C269" s="83"/>
      <c r="D269" s="84"/>
      <c r="E269" s="79"/>
      <c r="F269" s="5"/>
      <c r="G269" s="5"/>
    </row>
    <row r="270" spans="1:7" s="85" customFormat="1" ht="18.75">
      <c r="A270" s="82"/>
      <c r="B270" s="83"/>
      <c r="C270" s="83"/>
      <c r="D270" s="84"/>
      <c r="E270" s="79"/>
      <c r="F270" s="5"/>
      <c r="G270" s="5"/>
    </row>
    <row r="271" spans="1:7" s="85" customFormat="1" ht="18.75">
      <c r="A271" s="82"/>
      <c r="B271" s="83"/>
      <c r="C271" s="83"/>
      <c r="D271" s="84"/>
      <c r="E271" s="79"/>
      <c r="F271" s="5"/>
      <c r="G271" s="5"/>
    </row>
    <row r="272" spans="1:7" s="85" customFormat="1" ht="18.75">
      <c r="A272" s="82"/>
      <c r="B272" s="83"/>
      <c r="C272" s="83"/>
      <c r="D272" s="84"/>
      <c r="E272" s="79"/>
      <c r="F272" s="5"/>
      <c r="G272" s="5"/>
    </row>
    <row r="273" spans="1:7" s="85" customFormat="1" ht="18.75">
      <c r="A273" s="82"/>
      <c r="B273" s="83"/>
      <c r="C273" s="83"/>
      <c r="D273" s="84"/>
      <c r="E273" s="79"/>
      <c r="F273" s="5"/>
      <c r="G273" s="5"/>
    </row>
    <row r="274" spans="1:7" s="85" customFormat="1" ht="18.75">
      <c r="A274" s="82"/>
      <c r="B274" s="83"/>
      <c r="C274" s="83"/>
      <c r="D274" s="84"/>
      <c r="E274" s="79"/>
      <c r="F274" s="5"/>
      <c r="G274" s="5"/>
    </row>
    <row r="275" spans="1:7" s="85" customFormat="1" ht="18.75">
      <c r="A275" s="82"/>
      <c r="B275" s="83"/>
      <c r="C275" s="83"/>
      <c r="D275" s="84"/>
      <c r="E275" s="79"/>
      <c r="F275" s="5"/>
      <c r="G275" s="5"/>
    </row>
    <row r="276" spans="1:7" s="85" customFormat="1" ht="18.75">
      <c r="A276" s="82"/>
      <c r="B276" s="83"/>
      <c r="C276" s="83"/>
      <c r="D276" s="84"/>
      <c r="E276" s="79"/>
      <c r="F276" s="5"/>
      <c r="G276" s="5"/>
    </row>
    <row r="277" spans="1:7" s="85" customFormat="1" ht="18.75">
      <c r="A277" s="82"/>
      <c r="B277" s="83"/>
      <c r="C277" s="83"/>
      <c r="D277" s="84"/>
      <c r="E277" s="79"/>
      <c r="F277" s="5"/>
      <c r="G277" s="5"/>
    </row>
    <row r="278" spans="1:7" s="85" customFormat="1" ht="18.75">
      <c r="A278" s="82"/>
      <c r="B278" s="83"/>
      <c r="C278" s="83"/>
      <c r="D278" s="84"/>
      <c r="E278" s="79"/>
      <c r="F278" s="5"/>
      <c r="G278" s="5"/>
    </row>
    <row r="279" spans="1:7" s="85" customFormat="1" ht="18.75">
      <c r="A279" s="82"/>
      <c r="B279" s="83"/>
      <c r="C279" s="83"/>
      <c r="D279" s="84"/>
      <c r="E279" s="79"/>
      <c r="F279" s="5"/>
      <c r="G279" s="5"/>
    </row>
    <row r="280" spans="1:7" s="85" customFormat="1" ht="18.75">
      <c r="A280" s="82"/>
      <c r="B280" s="83"/>
      <c r="C280" s="83"/>
      <c r="D280" s="84"/>
      <c r="E280" s="79"/>
      <c r="F280" s="5"/>
      <c r="G280" s="5"/>
    </row>
    <row r="281" spans="1:7" s="85" customFormat="1" ht="18.75">
      <c r="A281" s="82"/>
      <c r="B281" s="83"/>
      <c r="C281" s="83"/>
      <c r="D281" s="84"/>
      <c r="E281" s="79"/>
      <c r="F281" s="5"/>
      <c r="G281" s="5"/>
    </row>
    <row r="282" spans="1:7" s="85" customFormat="1" ht="18.75">
      <c r="A282" s="82"/>
      <c r="B282" s="83"/>
      <c r="C282" s="83"/>
      <c r="D282" s="84"/>
      <c r="E282" s="79"/>
      <c r="F282" s="5"/>
      <c r="G282" s="5"/>
    </row>
    <row r="283" spans="1:7" s="85" customFormat="1" ht="18.75">
      <c r="A283" s="82"/>
      <c r="B283" s="83"/>
      <c r="C283" s="83"/>
      <c r="D283" s="84"/>
      <c r="E283" s="79"/>
      <c r="F283" s="5"/>
      <c r="G283" s="5"/>
    </row>
  </sheetData>
  <sheetProtection/>
  <mergeCells count="5">
    <mergeCell ref="D1:E1"/>
    <mergeCell ref="A2:A3"/>
    <mergeCell ref="B2:B3"/>
    <mergeCell ref="C2:C3"/>
    <mergeCell ref="D2:E2"/>
  </mergeCells>
  <printOptions horizontalCentered="1"/>
  <pageMargins left="0.35433070866141736" right="0.5905511811023623" top="0.2755905511811024" bottom="0.4330708661417323" header="0.1968503937007874" footer="0.1968503937007874"/>
  <pageSetup fitToHeight="5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</dc:creator>
  <cp:keywords/>
  <dc:description/>
  <cp:lastModifiedBy>chiara</cp:lastModifiedBy>
  <dcterms:created xsi:type="dcterms:W3CDTF">2014-05-05T09:38:16Z</dcterms:created>
  <dcterms:modified xsi:type="dcterms:W3CDTF">2014-05-05T09:38:46Z</dcterms:modified>
  <cp:category/>
  <cp:version/>
  <cp:contentType/>
  <cp:contentStatus/>
</cp:coreProperties>
</file>