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15" windowHeight="9165" activeTab="0"/>
  </bookViews>
  <sheets>
    <sheet name="118" sheetId="1" r:id="rId1"/>
  </sheets>
  <externalReferences>
    <externalReference r:id="rId4"/>
  </externalReferences>
  <definedNames>
    <definedName name="_xlnm.Print_Area" localSheetId="0">'118'!$A$1:$E$115</definedName>
    <definedName name="h">#REF!</definedName>
    <definedName name="_xlnm.Print_Titles" localSheetId="0">'118'!$A:$A,'118'!$1:$3</definedName>
  </definedNames>
  <calcPr fullCalcOnLoad="1"/>
</workbook>
</file>

<file path=xl/sharedStrings.xml><?xml version="1.0" encoding="utf-8"?>
<sst xmlns="http://schemas.openxmlformats.org/spreadsheetml/2006/main" count="113" uniqueCount="113">
  <si>
    <t>CONTO ECONOMICO</t>
  </si>
  <si>
    <t>Importi:Euro</t>
  </si>
  <si>
    <t>Schema di bilancio ex d.lgs. 118/2011</t>
  </si>
  <si>
    <t>previsione 2016</t>
  </si>
  <si>
    <t>VARIAZIONE 2016/2015</t>
  </si>
  <si>
    <t>consuntivo 2015</t>
  </si>
  <si>
    <t>Importo</t>
  </si>
  <si>
    <t>%</t>
  </si>
  <si>
    <t>A) VALORE DELLA PRODUZIONE</t>
  </si>
  <si>
    <t>A.1) Contributi in c/esercizio</t>
  </si>
  <si>
    <t>A.1.a) Contributi in c/esercizio - da Regione o Provincia Autonoma per quota F.S. regionale</t>
  </si>
  <si>
    <t>A.1.b) Contributi in c/esercizio - extra fondo</t>
  </si>
  <si>
    <t>A.1.b.1) Contributi da Regione o Prov. Aut. (extra fondo) - vincolati</t>
  </si>
  <si>
    <t>A.1.b.2) Contributi da Regione o Prov. Aut. (extra fondo) - Risorse aggiuntive da bilancio a titolo di copertura LEA</t>
  </si>
  <si>
    <t>A.1.b.3) Contributi da Regione o Prov. Aut. (extra fondo) - Risorse aggiuntive da bilancio a titolo di copertura extra LEA</t>
  </si>
  <si>
    <t>A.1.b.4) Contributi da Regione o Prov. Aut. (extra fondo) - altro</t>
  </si>
  <si>
    <t>A.1.b.5) Contributi da aziende sanitarie pubbliche (extra fondo)</t>
  </si>
  <si>
    <t>A.1.b.6) Contributi da altri soggetti pubblici</t>
  </si>
  <si>
    <t>A.1.c) Contributi in c/esercizio - per ricerca</t>
  </si>
  <si>
    <t>A.1.c.1) da Ministero della Salute per ricerca corrente</t>
  </si>
  <si>
    <t>A.1.c.2) da Ministero della Salute per ricerca finalizzata</t>
  </si>
  <si>
    <t>A.1.c.3) da Regione e altri soggetti pubblici</t>
  </si>
  <si>
    <t>A.1.c.4) da privati</t>
  </si>
  <si>
    <t>A.1.d) Contributi in c/esercizio - da privati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</si>
  <si>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</si>
  <si>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</si>
  <si>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</si>
  <si>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A.4.a) Ricavi per prestazioni sanitarie e sociosanitarie - ad aziende sanitarie pubbliche</t>
  </si>
  <si>
    <t>A.4.b) Ricavi per prestazioni sanitarie e sociosanitarie - intramoenia</t>
  </si>
  <si>
    <t>A.4.c) Ricavi per prestazioni sanitarie e sociosanitarie - altro</t>
  </si>
  <si>
    <t>A.5) Concorsi, recuperi e rimborsi</t>
  </si>
  <si>
    <t>A.6) Compartecipazione alla spesa per prestazioni sanitarie (Ticket)</t>
  </si>
  <si>
    <t>A.7) Quota contributi in c/capitale imputata nell'esercizio</t>
  </si>
  <si>
    <t>A.8) Incrementi delle immobilizzazioni per lavori interni</t>
  </si>
  <si>
    <t>A.9) Altri ricavi e proventi</t>
  </si>
  <si>
    <t>Totale A)</t>
  </si>
  <si>
    <t>B) COSTI DELLA PRODUZIONE</t>
  </si>
  <si>
    <t>B.1) Acquisti di beni</t>
  </si>
  <si>
    <t>B.1.a) Acquisti di beni sanitari</t>
  </si>
  <si>
    <t>B.1.b) Acquisti di beni non sanitari</t>
  </si>
  <si>
    <t>B.2) Acquisti di servizi sanitari</t>
  </si>
  <si>
    <t>B.2.a) Acquisti di servizi sanitari - Medicina di base</t>
  </si>
  <si>
    <t>B.2.b) Acquisti di servizi sanitari - Farmaceutica</t>
  </si>
  <si>
    <t>B.2.c) Acquisti di servizi sanitari per assitenza specialistica ambulatoriale</t>
  </si>
  <si>
    <t>B.2.d) Acquisti di servizi sanitari per assistenza riabilitativa</t>
  </si>
  <si>
    <t>B.2.e) Acquisti di servizi sanitari per assistenza integrativa</t>
  </si>
  <si>
    <t>B.2.f) Acquisti di servizi sanitari per assistenza protesica</t>
  </si>
  <si>
    <t>B.2.g) Acquisti di servizi sanitari per assistenza ospedaliera</t>
  </si>
  <si>
    <t>B.2.h) Acquisti prestazioni di psichiatrica residenziale e semiresidenziale</t>
  </si>
  <si>
    <t>B.2.i) Acquisti prestazioni di distribuzione farmaci File F</t>
  </si>
  <si>
    <t>B.2.j) Acquisti prestazioni termali in convenzione</t>
  </si>
  <si>
    <t>B.2.k) Acquisti prestazioni di trasporto sanitario</t>
  </si>
  <si>
    <t>B.2.l) Acquisti prestazioni  socio-sanitarie a rilevanza sanitaria</t>
  </si>
  <si>
    <t>B.2.m) Compartecipazione al personale per att. Libero-prof. (intramoenia)</t>
  </si>
  <si>
    <t>B.2.n) Rimborsi Assegni e contributi sanitari</t>
  </si>
  <si>
    <t>B.2.o) Consulenze, collaborazioni, interinale, altre prestazioni di lavoro sanitarie e sociosanitarie</t>
  </si>
  <si>
    <t>B.2.p) Altri servizi sanitari e sociosanitari a rilevanza sanitaria</t>
  </si>
  <si>
    <t>B.2.q) Costi per differenziale Tariffe TUC</t>
  </si>
  <si>
    <t>B.3) Acquisti di servizi non sanitari</t>
  </si>
  <si>
    <t>B.3.a) Servizi non sanitari</t>
  </si>
  <si>
    <t xml:space="preserve">B.3.b) Consulenze, collaborazioni, interinale, altre prestazioni di lavoro non sanitarie </t>
  </si>
  <si>
    <t>B.3.c) Formazione</t>
  </si>
  <si>
    <t>B.4) Manutenzione e riparazione</t>
  </si>
  <si>
    <t>B.5) Godimento di beni di terzi</t>
  </si>
  <si>
    <t>B.6) Costi del personale</t>
  </si>
  <si>
    <t>B.6.a) Personale dirigente medico</t>
  </si>
  <si>
    <t>B.6.b) Personale dirigente ruolo sanitario non medico</t>
  </si>
  <si>
    <t>B.6.c) Personale comparto ruolo sanitario</t>
  </si>
  <si>
    <t>B.6.d) Personale dirigente altri ruoli</t>
  </si>
  <si>
    <t>B.6.e) Personale comparto altri ruoli</t>
  </si>
  <si>
    <t>B.7) Oneri diversi di gestione</t>
  </si>
  <si>
    <t>B.8) Ammortamenti</t>
  </si>
  <si>
    <t>B.8.a) Ammortamenti immobilizzazioni immateriali</t>
  </si>
  <si>
    <t>B.8.b) Ammortamenti dei Fabbricati</t>
  </si>
  <si>
    <t>B.8.c) Ammortamenti delle altre immobilizzazioni materiali</t>
  </si>
  <si>
    <t>B.9) Svalutazione delle immobilizzazioni e dei crediti</t>
  </si>
  <si>
    <t>B.10) Variazione delle rimanenze</t>
  </si>
  <si>
    <t>B.10.a) Variazione delle rimanenze sanitarie</t>
  </si>
  <si>
    <t>B.10.b) Variazione delle rimanenze non sanitarie</t>
  </si>
  <si>
    <t>B.11) Accantonamenti</t>
  </si>
  <si>
    <t>B.11.a) Accantonamenti per rischi</t>
  </si>
  <si>
    <t xml:space="preserve">B.11.b) Accantonamenti per premio operosità </t>
  </si>
  <si>
    <t>B.11.c) Accantonamenti per quote inutilizzate di contributi vincolati</t>
  </si>
  <si>
    <t>B.11.d) Altri accantonamenti</t>
  </si>
  <si>
    <t>Totale B)</t>
  </si>
  <si>
    <t>DIFF. TRA VALORE E COSTI DELLA PRODUZIONE (A-B)</t>
  </si>
  <si>
    <t>C) PROVENTI E ONERI FINANZIARI</t>
  </si>
  <si>
    <t>C.1) Interessi attivi ed altri proventi finanziari</t>
  </si>
  <si>
    <t>C.2) Interessi passivi ed altri oneri finanziari</t>
  </si>
  <si>
    <t>Totale C)</t>
  </si>
  <si>
    <t>D) RETTIFICHE DI VALORE DI ATTIVITA' FINANZIARIE</t>
  </si>
  <si>
    <t>D.1) Rivalutazioni</t>
  </si>
  <si>
    <t>D.2) Svalutazioni</t>
  </si>
  <si>
    <t>Totale D)</t>
  </si>
  <si>
    <t>E) PROVENTI E ONERI STRAORDINARI</t>
  </si>
  <si>
    <t>E.1) Proventi straordinari</t>
  </si>
  <si>
    <t>E.1.a) Plusvalenze</t>
  </si>
  <si>
    <t>E.1.b) Altri proventi straordinari</t>
  </si>
  <si>
    <t>E.2) Oneri straordinari</t>
  </si>
  <si>
    <t>E.2.a) Minusvalenze</t>
  </si>
  <si>
    <t>E.2.b) Altri oneri straordinari</t>
  </si>
  <si>
    <t>Totale E)</t>
  </si>
  <si>
    <t>RISULTATO PRIMA DELLE IMPOSTE (A-B+C+D+E)</t>
  </si>
  <si>
    <t>Y) IMPOSTE SUL REDDITO DELL'ESERCIZIO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</si>
  <si>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</si>
  <si>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</si>
  <si>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</si>
  <si>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</si>
  <si>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commerciali</t>
  </si>
  <si>
    <t>Y.2) IRES</t>
  </si>
  <si>
    <t>Y.3) 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</si>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</sst>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 * #,##0_ ;_ * \-#,##0_ ;_ * &quot;-&quot;_ ;_ @_ "/>
    <numFmt numFmtId="167" formatCode="_ * #,##0.00_ ;_ * \-#,##0.00_ ;_ * &quot;-&quot;_ ;_ @_ "/>
    <numFmt numFmtId="168" formatCode="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b/>
      <i/>
      <sz val="8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u val="single"/>
      <sz val="14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2" fillId="24" borderId="6">
      <alignment vertical="center"/>
      <protection/>
    </xf>
    <xf numFmtId="49" fontId="0" fillId="25" borderId="6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2" fillId="26" borderId="11" xfId="59" applyFont="1" applyFill="1" applyBorder="1" applyAlignment="1">
      <alignment horizontal="center" vertical="center" wrapText="1"/>
      <protection/>
    </xf>
    <xf numFmtId="0" fontId="23" fillId="26" borderId="12" xfId="59" applyFont="1" applyFill="1" applyBorder="1" applyAlignment="1">
      <alignment horizontal="center" vertical="center" wrapText="1"/>
      <protection/>
    </xf>
    <xf numFmtId="0" fontId="23" fillId="26" borderId="13" xfId="59" applyFont="1" applyFill="1" applyBorder="1" applyAlignment="1">
      <alignment horizontal="center" vertical="center" wrapText="1"/>
      <protection/>
    </xf>
    <xf numFmtId="0" fontId="24" fillId="26" borderId="11" xfId="59" applyFont="1" applyFill="1" applyBorder="1" applyAlignment="1">
      <alignment horizontal="center" vertical="center"/>
      <protection/>
    </xf>
    <xf numFmtId="0" fontId="24" fillId="26" borderId="12" xfId="59" applyFont="1" applyFill="1" applyBorder="1" applyAlignment="1">
      <alignment horizontal="center" vertical="center"/>
      <protection/>
    </xf>
    <xf numFmtId="0" fontId="25" fillId="26" borderId="0" xfId="59" applyFont="1" applyFill="1">
      <alignment/>
      <protection/>
    </xf>
    <xf numFmtId="0" fontId="22" fillId="26" borderId="14" xfId="59" applyFont="1" applyFill="1" applyBorder="1" applyAlignment="1">
      <alignment horizontal="center" vertical="center" wrapText="1"/>
      <protection/>
    </xf>
    <xf numFmtId="0" fontId="23" fillId="26" borderId="14" xfId="59" applyFont="1" applyFill="1" applyBorder="1" applyAlignment="1">
      <alignment horizontal="center" vertical="center" wrapText="1"/>
      <protection/>
    </xf>
    <xf numFmtId="166" fontId="26" fillId="26" borderId="11" xfId="52" applyNumberFormat="1" applyFont="1" applyFill="1" applyBorder="1" applyAlignment="1">
      <alignment horizontal="center" vertical="center"/>
    </xf>
    <xf numFmtId="166" fontId="24" fillId="26" borderId="12" xfId="52" applyNumberFormat="1" applyFont="1" applyFill="1" applyBorder="1" applyAlignment="1">
      <alignment horizontal="center" vertical="center"/>
    </xf>
    <xf numFmtId="0" fontId="27" fillId="26" borderId="0" xfId="59" applyFont="1" applyFill="1" applyAlignment="1">
      <alignment vertical="center"/>
      <protection/>
    </xf>
    <xf numFmtId="0" fontId="22" fillId="26" borderId="15" xfId="59" applyFont="1" applyFill="1" applyBorder="1" applyAlignment="1">
      <alignment horizontal="center" vertical="center" wrapText="1"/>
      <protection/>
    </xf>
    <xf numFmtId="0" fontId="23" fillId="26" borderId="15" xfId="59" applyFont="1" applyFill="1" applyBorder="1" applyAlignment="1">
      <alignment horizontal="center" vertical="center" wrapText="1"/>
      <protection/>
    </xf>
    <xf numFmtId="0" fontId="28" fillId="26" borderId="16" xfId="59" applyFont="1" applyFill="1" applyBorder="1" applyAlignment="1">
      <alignment horizontal="center" vertical="center"/>
      <protection/>
    </xf>
    <xf numFmtId="9" fontId="28" fillId="26" borderId="16" xfId="64" applyFont="1" applyFill="1" applyBorder="1" applyAlignment="1">
      <alignment horizontal="center" vertical="center"/>
    </xf>
    <xf numFmtId="49" fontId="22" fillId="26" borderId="17" xfId="59" applyNumberFormat="1" applyFont="1" applyFill="1" applyBorder="1" applyAlignment="1">
      <alignment vertical="center" wrapText="1"/>
      <protection/>
    </xf>
    <xf numFmtId="166" fontId="23" fillId="26" borderId="17" xfId="52" applyNumberFormat="1" applyFont="1" applyFill="1" applyBorder="1" applyAlignment="1">
      <alignment vertical="center"/>
    </xf>
    <xf numFmtId="166" fontId="23" fillId="26" borderId="18" xfId="52" applyNumberFormat="1" applyFont="1" applyFill="1" applyBorder="1" applyAlignment="1">
      <alignment vertical="center"/>
    </xf>
    <xf numFmtId="9" fontId="23" fillId="26" borderId="18" xfId="64" applyFont="1" applyFill="1" applyBorder="1" applyAlignment="1">
      <alignment horizontal="center" vertical="center"/>
    </xf>
    <xf numFmtId="49" fontId="22" fillId="16" borderId="18" xfId="45" applyNumberFormat="1" applyFont="1" applyFill="1" applyBorder="1" applyAlignment="1">
      <alignment vertical="center" wrapText="1"/>
    </xf>
    <xf numFmtId="166" fontId="23" fillId="16" borderId="18" xfId="52" applyNumberFormat="1" applyFont="1" applyFill="1" applyBorder="1" applyAlignment="1">
      <alignment vertical="center"/>
    </xf>
    <xf numFmtId="9" fontId="23" fillId="16" borderId="18" xfId="64" applyFont="1" applyFill="1" applyBorder="1" applyAlignment="1">
      <alignment horizontal="center" vertical="center"/>
    </xf>
    <xf numFmtId="49" fontId="29" fillId="0" borderId="18" xfId="45" applyNumberFormat="1" applyFont="1" applyFill="1" applyBorder="1" applyAlignment="1">
      <alignment vertical="center" wrapText="1"/>
    </xf>
    <xf numFmtId="166" fontId="30" fillId="26" borderId="18" xfId="52" applyNumberFormat="1" applyFont="1" applyFill="1" applyBorder="1" applyAlignment="1">
      <alignment vertical="center"/>
    </xf>
    <xf numFmtId="9" fontId="30" fillId="26" borderId="18" xfId="64" applyFont="1" applyFill="1" applyBorder="1" applyAlignment="1">
      <alignment horizontal="center" vertical="center"/>
    </xf>
    <xf numFmtId="0" fontId="25" fillId="26" borderId="0" xfId="59" applyFont="1" applyFill="1" applyAlignment="1">
      <alignment vertical="center"/>
      <protection/>
    </xf>
    <xf numFmtId="49" fontId="29" fillId="16" borderId="18" xfId="45" applyNumberFormat="1" applyFont="1" applyFill="1" applyBorder="1" applyAlignment="1">
      <alignment vertical="center" wrapText="1"/>
    </xf>
    <xf numFmtId="166" fontId="30" fillId="16" borderId="18" xfId="52" applyNumberFormat="1" applyFont="1" applyFill="1" applyBorder="1" applyAlignment="1">
      <alignment vertical="center"/>
    </xf>
    <xf numFmtId="9" fontId="30" fillId="16" borderId="18" xfId="64" applyFont="1" applyFill="1" applyBorder="1" applyAlignment="1">
      <alignment horizontal="center" vertical="center"/>
    </xf>
    <xf numFmtId="49" fontId="29" fillId="26" borderId="18" xfId="45" applyNumberFormat="1" applyFont="1" applyFill="1" applyBorder="1" applyAlignment="1">
      <alignment vertical="center" wrapText="1"/>
    </xf>
    <xf numFmtId="166" fontId="30" fillId="0" borderId="18" xfId="52" applyNumberFormat="1" applyFont="1" applyFill="1" applyBorder="1" applyAlignment="1">
      <alignment vertical="center"/>
    </xf>
    <xf numFmtId="9" fontId="30" fillId="0" borderId="18" xfId="64" applyFont="1" applyFill="1" applyBorder="1" applyAlignment="1">
      <alignment horizontal="center" vertical="center"/>
    </xf>
    <xf numFmtId="0" fontId="25" fillId="0" borderId="0" xfId="59" applyFont="1" applyFill="1" applyAlignment="1">
      <alignment vertical="center"/>
      <protection/>
    </xf>
    <xf numFmtId="49" fontId="29" fillId="16" borderId="18" xfId="45" applyNumberFormat="1" applyFont="1" applyFill="1" applyBorder="1" applyAlignment="1">
      <alignment horizontal="left" vertical="center" wrapText="1"/>
    </xf>
    <xf numFmtId="166" fontId="30" fillId="16" borderId="18" xfId="52" applyNumberFormat="1" applyFont="1" applyFill="1" applyBorder="1" applyAlignment="1">
      <alignment vertical="center"/>
    </xf>
    <xf numFmtId="9" fontId="30" fillId="16" borderId="18" xfId="64" applyFont="1" applyFill="1" applyBorder="1" applyAlignment="1">
      <alignment horizontal="center" vertical="center"/>
    </xf>
    <xf numFmtId="0" fontId="25" fillId="26" borderId="0" xfId="59" applyFont="1" applyFill="1" applyAlignment="1">
      <alignment vertical="center"/>
      <protection/>
    </xf>
    <xf numFmtId="49" fontId="29" fillId="26" borderId="18" xfId="45" applyNumberFormat="1" applyFont="1" applyFill="1" applyBorder="1" applyAlignment="1">
      <alignment horizontal="left" vertical="center" wrapText="1"/>
    </xf>
    <xf numFmtId="166" fontId="30" fillId="26" borderId="18" xfId="52" applyNumberFormat="1" applyFont="1" applyFill="1" applyBorder="1" applyAlignment="1">
      <alignment vertical="center"/>
    </xf>
    <xf numFmtId="9" fontId="30" fillId="26" borderId="18" xfId="64" applyFont="1" applyFill="1" applyBorder="1" applyAlignment="1">
      <alignment horizontal="center" vertical="center"/>
    </xf>
    <xf numFmtId="49" fontId="29" fillId="0" borderId="18" xfId="45" applyNumberFormat="1" applyFont="1" applyFill="1" applyBorder="1" applyAlignment="1">
      <alignment horizontal="left" vertical="center" wrapText="1"/>
    </xf>
    <xf numFmtId="49" fontId="22" fillId="26" borderId="18" xfId="45" applyNumberFormat="1" applyFont="1" applyFill="1" applyBorder="1" applyAlignment="1">
      <alignment vertical="center" wrapText="1"/>
    </xf>
    <xf numFmtId="166" fontId="23" fillId="26" borderId="18" xfId="52" applyNumberFormat="1" applyFont="1" applyFill="1" applyBorder="1" applyAlignment="1">
      <alignment vertical="center"/>
    </xf>
    <xf numFmtId="9" fontId="23" fillId="26" borderId="18" xfId="64" applyFont="1" applyFill="1" applyBorder="1" applyAlignment="1">
      <alignment horizontal="center" vertical="center"/>
    </xf>
    <xf numFmtId="0" fontId="27" fillId="26" borderId="0" xfId="59" applyFont="1" applyFill="1" applyAlignment="1">
      <alignment vertical="center"/>
      <protection/>
    </xf>
    <xf numFmtId="49" fontId="22" fillId="16" borderId="18" xfId="45" applyNumberFormat="1" applyFont="1" applyFill="1" applyBorder="1" applyAlignment="1">
      <alignment vertical="center" wrapText="1"/>
    </xf>
    <xf numFmtId="166" fontId="23" fillId="16" borderId="18" xfId="52" applyNumberFormat="1" applyFont="1" applyFill="1" applyBorder="1" applyAlignment="1">
      <alignment vertical="center"/>
    </xf>
    <xf numFmtId="9" fontId="23" fillId="16" borderId="18" xfId="64" applyFont="1" applyFill="1" applyBorder="1" applyAlignment="1">
      <alignment horizontal="center" vertical="center"/>
    </xf>
    <xf numFmtId="49" fontId="29" fillId="26" borderId="18" xfId="45" applyNumberFormat="1" applyFont="1" applyFill="1" applyBorder="1" applyAlignment="1">
      <alignment horizontal="left" vertical="center" wrapText="1"/>
    </xf>
    <xf numFmtId="49" fontId="29" fillId="26" borderId="18" xfId="45" applyNumberFormat="1" applyFont="1" applyFill="1" applyBorder="1" applyAlignment="1">
      <alignment horizontal="left" vertical="center" wrapText="1"/>
    </xf>
    <xf numFmtId="49" fontId="22" fillId="26" borderId="18" xfId="45" applyNumberFormat="1" applyFont="1" applyFill="1" applyBorder="1" applyAlignment="1">
      <alignment vertical="center" wrapText="1"/>
    </xf>
    <xf numFmtId="49" fontId="22" fillId="15" borderId="18" xfId="45" applyNumberFormat="1" applyFont="1" applyFill="1" applyBorder="1" applyAlignment="1">
      <alignment horizontal="left" vertical="center" wrapText="1"/>
    </xf>
    <xf numFmtId="166" fontId="23" fillId="15" borderId="18" xfId="52" applyNumberFormat="1" applyFont="1" applyFill="1" applyBorder="1" applyAlignment="1">
      <alignment vertical="center"/>
    </xf>
    <xf numFmtId="9" fontId="23" fillId="15" borderId="18" xfId="64" applyFont="1" applyFill="1" applyBorder="1" applyAlignment="1">
      <alignment horizontal="center" vertical="center"/>
    </xf>
    <xf numFmtId="49" fontId="22" fillId="26" borderId="18" xfId="59" applyNumberFormat="1" applyFont="1" applyFill="1" applyBorder="1" applyAlignment="1">
      <alignment vertical="center" wrapText="1"/>
      <protection/>
    </xf>
    <xf numFmtId="49" fontId="29" fillId="0" borderId="18" xfId="45" applyNumberFormat="1" applyFont="1" applyFill="1" applyBorder="1" applyAlignment="1">
      <alignment horizontal="left" vertical="center" wrapText="1"/>
    </xf>
    <xf numFmtId="49" fontId="29" fillId="0" borderId="18" xfId="59" applyNumberFormat="1" applyFont="1" applyFill="1" applyBorder="1" applyAlignment="1">
      <alignment horizontal="left" vertical="center" wrapText="1"/>
      <protection/>
    </xf>
    <xf numFmtId="49" fontId="29" fillId="26" borderId="18" xfId="59" applyNumberFormat="1" applyFont="1" applyFill="1" applyBorder="1" applyAlignment="1">
      <alignment horizontal="left" vertical="center" wrapText="1"/>
      <protection/>
    </xf>
    <xf numFmtId="49" fontId="29" fillId="26" borderId="18" xfId="59" applyNumberFormat="1" applyFont="1" applyFill="1" applyBorder="1" applyAlignment="1">
      <alignment vertical="center" wrapText="1"/>
      <protection/>
    </xf>
    <xf numFmtId="49" fontId="22" fillId="14" borderId="18" xfId="45" applyNumberFormat="1" applyFont="1" applyFill="1" applyBorder="1" applyAlignment="1">
      <alignment vertical="center" wrapText="1"/>
    </xf>
    <xf numFmtId="166" fontId="23" fillId="14" borderId="18" xfId="52" applyNumberFormat="1" applyFont="1" applyFill="1" applyBorder="1" applyAlignment="1">
      <alignment vertical="center"/>
    </xf>
    <xf numFmtId="9" fontId="23" fillId="14" borderId="18" xfId="64" applyFont="1" applyFill="1" applyBorder="1" applyAlignment="1">
      <alignment horizontal="center" vertical="center"/>
    </xf>
    <xf numFmtId="0" fontId="27" fillId="26" borderId="0" xfId="59" applyFont="1" applyFill="1" applyBorder="1" applyAlignment="1">
      <alignment vertical="center"/>
      <protection/>
    </xf>
    <xf numFmtId="49" fontId="22" fillId="26" borderId="18" xfId="59" applyNumberFormat="1" applyFont="1" applyFill="1" applyBorder="1" applyAlignment="1">
      <alignment vertical="center" wrapText="1"/>
      <protection/>
    </xf>
    <xf numFmtId="49" fontId="22" fillId="26" borderId="18" xfId="59" applyNumberFormat="1" applyFont="1" applyFill="1" applyBorder="1" applyAlignment="1">
      <alignment horizontal="left" vertical="center" wrapText="1"/>
      <protection/>
    </xf>
    <xf numFmtId="49" fontId="29" fillId="26" borderId="18" xfId="59" applyNumberFormat="1" applyFont="1" applyFill="1" applyBorder="1" applyAlignment="1">
      <alignment horizontal="left" vertical="center" wrapText="1"/>
      <protection/>
    </xf>
    <xf numFmtId="49" fontId="31" fillId="14" borderId="18" xfId="45" applyNumberFormat="1" applyFont="1" applyFill="1" applyBorder="1" applyAlignment="1">
      <alignment vertical="center" wrapText="1"/>
    </xf>
    <xf numFmtId="49" fontId="22" fillId="15" borderId="19" xfId="45" applyNumberFormat="1" applyFont="1" applyFill="1" applyBorder="1" applyAlignment="1">
      <alignment horizontal="left" vertical="center" wrapText="1"/>
    </xf>
    <xf numFmtId="166" fontId="23" fillId="15" borderId="19" xfId="52" applyNumberFormat="1" applyFont="1" applyFill="1" applyBorder="1" applyAlignment="1">
      <alignment vertical="center"/>
    </xf>
    <xf numFmtId="9" fontId="23" fillId="15" borderId="19" xfId="64" applyFont="1" applyFill="1" applyBorder="1" applyAlignment="1">
      <alignment horizontal="center" vertical="center"/>
    </xf>
    <xf numFmtId="0" fontId="22" fillId="26" borderId="16" xfId="59" applyFont="1" applyFill="1" applyBorder="1" applyAlignment="1">
      <alignment vertical="center" wrapText="1"/>
      <protection/>
    </xf>
    <xf numFmtId="166" fontId="23" fillId="26" borderId="16" xfId="52" applyNumberFormat="1" applyFont="1" applyFill="1" applyBorder="1" applyAlignment="1">
      <alignment vertical="center"/>
    </xf>
    <xf numFmtId="9" fontId="23" fillId="26" borderId="16" xfId="64" applyFont="1" applyFill="1" applyBorder="1" applyAlignment="1">
      <alignment horizontal="center" vertical="center"/>
    </xf>
    <xf numFmtId="0" fontId="29" fillId="26" borderId="0" xfId="59" applyFont="1" applyFill="1" applyAlignment="1">
      <alignment vertical="center" wrapText="1"/>
      <protection/>
    </xf>
    <xf numFmtId="166" fontId="30" fillId="26" borderId="0" xfId="52" applyNumberFormat="1" applyFont="1" applyFill="1" applyAlignment="1">
      <alignment vertical="center"/>
    </xf>
    <xf numFmtId="9" fontId="30" fillId="26" borderId="0" xfId="64" applyFont="1" applyFill="1" applyAlignment="1">
      <alignment horizontal="center" vertical="center"/>
    </xf>
    <xf numFmtId="0" fontId="29" fillId="26" borderId="0" xfId="59" applyFont="1" applyFill="1" applyAlignment="1">
      <alignment wrapText="1"/>
      <protection/>
    </xf>
    <xf numFmtId="0" fontId="30" fillId="26" borderId="0" xfId="58" applyFont="1" applyFill="1" applyAlignment="1">
      <alignment/>
      <protection/>
    </xf>
    <xf numFmtId="0" fontId="30" fillId="26" borderId="0" xfId="58" applyFont="1" applyFill="1">
      <alignment/>
      <protection/>
    </xf>
    <xf numFmtId="9" fontId="30" fillId="26" borderId="0" xfId="64" applyFont="1" applyFill="1" applyAlignment="1">
      <alignment horizontal="center"/>
    </xf>
    <xf numFmtId="167" fontId="30" fillId="26" borderId="0" xfId="52" applyNumberFormat="1" applyFont="1" applyFill="1" applyAlignment="1">
      <alignment/>
    </xf>
    <xf numFmtId="167" fontId="30" fillId="26" borderId="0" xfId="52" applyNumberFormat="1" applyFont="1" applyFill="1" applyAlignment="1">
      <alignment/>
    </xf>
    <xf numFmtId="0" fontId="29" fillId="26" borderId="0" xfId="59" applyFont="1" applyFill="1" applyAlignment="1">
      <alignment horizontal="center" vertical="center" wrapText="1"/>
      <protection/>
    </xf>
    <xf numFmtId="0" fontId="30" fillId="26" borderId="0" xfId="59" applyFont="1" applyFill="1" applyAlignment="1">
      <alignment/>
      <protection/>
    </xf>
    <xf numFmtId="0" fontId="30" fillId="26" borderId="0" xfId="59" applyFont="1" applyFill="1">
      <alignment/>
      <protection/>
    </xf>
    <xf numFmtId="0" fontId="25" fillId="26" borderId="0" xfId="59" applyFont="1" applyFill="1" applyAlignment="1">
      <alignment horizontal="center" vertical="center"/>
      <protection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Marilù (v.0.5)" xfId="44"/>
    <cellStyle name="Comma [0]_Marilù (v.0.5) 2" xfId="45"/>
    <cellStyle name="Comma 2" xfId="46"/>
    <cellStyle name="Euro" xfId="47"/>
    <cellStyle name="Input" xfId="48"/>
    <cellStyle name="Comma" xfId="49"/>
    <cellStyle name="Migliaia (0)_Foglio1 (2)" xfId="50"/>
    <cellStyle name="Comma [0]" xfId="51"/>
    <cellStyle name="Migliaia [0]_Asl 6_Raccordo MONISANIT al 31 dicembre 2007 (v. FINALE del 30.05.2008) 2" xfId="52"/>
    <cellStyle name="Neutrale" xfId="53"/>
    <cellStyle name="Normal 2" xfId="54"/>
    <cellStyle name="Normal_Sheet1" xfId="55"/>
    <cellStyle name="Normale 2" xfId="56"/>
    <cellStyle name="Normale 2 2" xfId="57"/>
    <cellStyle name="Normale_Asl 6_Raccordo MONISANIT al 31 dicembre 2007 (v. FINALE del 30.05.2008)" xfId="58"/>
    <cellStyle name="Normale_Asl 6_Raccordo MONISANIT al 31 dicembre 2007 (v. FINALE del 30.05.2008) 2" xfId="59"/>
    <cellStyle name="Nota" xfId="60"/>
    <cellStyle name="Output" xfId="61"/>
    <cellStyle name="Percent 2" xfId="62"/>
    <cellStyle name="Percent 3" xfId="63"/>
    <cellStyle name="Percent" xfId="64"/>
    <cellStyle name="SAS FM Row drillable header" xfId="65"/>
    <cellStyle name="SAS FM Row header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itolo_Asl 6_Analisi al 31 dicembre 2008 (v. FINALE_A3 del 26.01.2009)" xfId="74"/>
    <cellStyle name="Totale" xfId="75"/>
    <cellStyle name="Valore non valido" xfId="76"/>
    <cellStyle name="Valore valido" xfId="77"/>
    <cellStyle name="Currency" xfId="78"/>
    <cellStyle name="Valuta (0)_basp2001-labanti" xfId="79"/>
    <cellStyle name="Currency [0]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ara\Documenti\BILANCIO\BILANCIO%20IOR%202016\PREVISIONE\fascicolo\60_61_62_63_CEM2014_decr118_prev2016_prev2015_cons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2016"/>
      <sheetName val="da RER_Ministeriale CE"/>
      <sheetName val="1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3"/>
  <sheetViews>
    <sheetView showGridLines="0" tabSelected="1" view="pageBreakPreview" zoomScale="75" zoomScaleNormal="110" zoomScaleSheetLayoutView="75" workbookViewId="0" topLeftCell="A94">
      <selection activeCell="E17" sqref="E17"/>
    </sheetView>
  </sheetViews>
  <sheetFormatPr defaultColWidth="10.421875" defaultRowHeight="12.75"/>
  <cols>
    <col min="1" max="1" width="86.140625" style="77" customWidth="1"/>
    <col min="2" max="3" width="16.140625" style="84" customWidth="1"/>
    <col min="4" max="4" width="16.140625" style="85" customWidth="1"/>
    <col min="5" max="5" width="13.28125" style="80" customWidth="1"/>
    <col min="6" max="16384" width="10.421875" style="6" customWidth="1"/>
  </cols>
  <sheetData>
    <row r="1" spans="1:5" ht="24.75" customHeight="1">
      <c r="A1" s="1" t="s">
        <v>0</v>
      </c>
      <c r="B1" s="2"/>
      <c r="C1" s="3"/>
      <c r="D1" s="4" t="s">
        <v>1</v>
      </c>
      <c r="E1" s="5"/>
    </row>
    <row r="2" spans="1:5" s="11" customFormat="1" ht="15.75" customHeight="1">
      <c r="A2" s="7" t="s">
        <v>2</v>
      </c>
      <c r="B2" s="8" t="s">
        <v>3</v>
      </c>
      <c r="C2" s="8" t="s">
        <v>5</v>
      </c>
      <c r="D2" s="9" t="s">
        <v>4</v>
      </c>
      <c r="E2" s="10"/>
    </row>
    <row r="3" spans="1:5" s="11" customFormat="1" ht="15.75" customHeight="1">
      <c r="A3" s="12"/>
      <c r="B3" s="13"/>
      <c r="C3" s="13"/>
      <c r="D3" s="14" t="s">
        <v>6</v>
      </c>
      <c r="E3" s="15" t="s">
        <v>7</v>
      </c>
    </row>
    <row r="4" spans="1:5" s="11" customFormat="1" ht="18.75">
      <c r="A4" s="16" t="s">
        <v>8</v>
      </c>
      <c r="B4" s="17"/>
      <c r="C4" s="17"/>
      <c r="D4" s="18"/>
      <c r="E4" s="19"/>
    </row>
    <row r="5" spans="1:5" s="11" customFormat="1" ht="18.75">
      <c r="A5" s="20" t="s">
        <v>9</v>
      </c>
      <c r="B5" s="21">
        <f>B6+B7+B14+B19</f>
        <v>25931242.01</v>
      </c>
      <c r="C5" s="21">
        <f>C6+C7+C14+C19</f>
        <v>25654168.52</v>
      </c>
      <c r="D5" s="21">
        <f aca="true" t="shared" si="0" ref="D5:D36">+B5-C5</f>
        <v>277073.4900000021</v>
      </c>
      <c r="E5" s="22">
        <f>+(B5-C5)/C5</f>
        <v>0.010800330160145144</v>
      </c>
    </row>
    <row r="6" spans="1:5" s="26" customFormat="1" ht="37.5">
      <c r="A6" s="23" t="s">
        <v>10</v>
      </c>
      <c r="B6" s="24">
        <v>19362930.01</v>
      </c>
      <c r="C6" s="24">
        <v>17775431.11</v>
      </c>
      <c r="D6" s="24">
        <f t="shared" si="0"/>
        <v>1587498.9000000022</v>
      </c>
      <c r="E6" s="25">
        <f>+(B6-C6)/C6</f>
        <v>0.08930860186602824</v>
      </c>
    </row>
    <row r="7" spans="1:5" s="26" customFormat="1" ht="18.75">
      <c r="A7" s="27" t="s">
        <v>11</v>
      </c>
      <c r="B7" s="28">
        <f>SUM(B8:B13)</f>
        <v>1400000</v>
      </c>
      <c r="C7" s="28">
        <f>SUM(C8:C13)</f>
        <v>474.07</v>
      </c>
      <c r="D7" s="28">
        <f t="shared" si="0"/>
        <v>1399525.93</v>
      </c>
      <c r="E7" s="29"/>
    </row>
    <row r="8" spans="1:5" s="33" customFormat="1" ht="18.75">
      <c r="A8" s="30" t="s">
        <v>12</v>
      </c>
      <c r="B8" s="31">
        <v>0</v>
      </c>
      <c r="C8" s="31">
        <v>0</v>
      </c>
      <c r="D8" s="31">
        <f t="shared" si="0"/>
        <v>0</v>
      </c>
      <c r="E8" s="32"/>
    </row>
    <row r="9" spans="1:5" s="33" customFormat="1" ht="37.5">
      <c r="A9" s="30" t="s">
        <v>13</v>
      </c>
      <c r="B9" s="31">
        <v>0</v>
      </c>
      <c r="C9" s="31">
        <v>0</v>
      </c>
      <c r="D9" s="31">
        <f t="shared" si="0"/>
        <v>0</v>
      </c>
      <c r="E9" s="32"/>
    </row>
    <row r="10" spans="1:5" s="33" customFormat="1" ht="37.5">
      <c r="A10" s="30" t="s">
        <v>14</v>
      </c>
      <c r="B10" s="31">
        <v>1400000</v>
      </c>
      <c r="C10" s="31">
        <v>0</v>
      </c>
      <c r="D10" s="31">
        <f t="shared" si="0"/>
        <v>1400000</v>
      </c>
      <c r="E10" s="32"/>
    </row>
    <row r="11" spans="1:5" s="33" customFormat="1" ht="18.75">
      <c r="A11" s="30" t="s">
        <v>15</v>
      </c>
      <c r="B11" s="31">
        <v>0</v>
      </c>
      <c r="C11" s="31">
        <v>0</v>
      </c>
      <c r="D11" s="31">
        <f t="shared" si="0"/>
        <v>0</v>
      </c>
      <c r="E11" s="32"/>
    </row>
    <row r="12" spans="1:5" s="33" customFormat="1" ht="18.75">
      <c r="A12" s="30" t="s">
        <v>16</v>
      </c>
      <c r="B12" s="31">
        <v>0</v>
      </c>
      <c r="C12" s="31">
        <v>474.07</v>
      </c>
      <c r="D12" s="31">
        <f t="shared" si="0"/>
        <v>-474.07</v>
      </c>
      <c r="E12" s="32"/>
    </row>
    <row r="13" spans="1:5" s="33" customFormat="1" ht="18.75">
      <c r="A13" s="30" t="s">
        <v>17</v>
      </c>
      <c r="B13" s="31">
        <v>0</v>
      </c>
      <c r="C13" s="31">
        <v>0</v>
      </c>
      <c r="D13" s="31">
        <f t="shared" si="0"/>
        <v>0</v>
      </c>
      <c r="E13" s="32"/>
    </row>
    <row r="14" spans="1:5" s="37" customFormat="1" ht="18.75">
      <c r="A14" s="34" t="s">
        <v>18</v>
      </c>
      <c r="B14" s="35">
        <f>SUM(B15:B18)</f>
        <v>5168312</v>
      </c>
      <c r="C14" s="35">
        <f>SUM(C15:C18)</f>
        <v>7878263.340000001</v>
      </c>
      <c r="D14" s="35">
        <f t="shared" si="0"/>
        <v>-2709951.340000001</v>
      </c>
      <c r="E14" s="36">
        <f>+(B14-C14)/C14</f>
        <v>-0.34397826310792</v>
      </c>
    </row>
    <row r="15" spans="1:5" s="37" customFormat="1" ht="18.75">
      <c r="A15" s="38" t="s">
        <v>19</v>
      </c>
      <c r="B15" s="39">
        <v>3868312</v>
      </c>
      <c r="C15" s="39">
        <v>3868312.4</v>
      </c>
      <c r="D15" s="39">
        <f t="shared" si="0"/>
        <v>-0.39999999990686774</v>
      </c>
      <c r="E15" s="40">
        <f>+(B15-C15)/C15</f>
        <v>-1.0340426484346708E-07</v>
      </c>
    </row>
    <row r="16" spans="1:5" s="37" customFormat="1" ht="18.75">
      <c r="A16" s="38" t="s">
        <v>20</v>
      </c>
      <c r="B16" s="39">
        <v>0</v>
      </c>
      <c r="C16" s="39">
        <v>125000</v>
      </c>
      <c r="D16" s="39">
        <f t="shared" si="0"/>
        <v>-125000</v>
      </c>
      <c r="E16" s="40"/>
    </row>
    <row r="17" spans="1:5" s="37" customFormat="1" ht="18.75">
      <c r="A17" s="38" t="s">
        <v>21</v>
      </c>
      <c r="B17" s="39">
        <v>1300000</v>
      </c>
      <c r="C17" s="39">
        <v>3388258.16</v>
      </c>
      <c r="D17" s="39">
        <f t="shared" si="0"/>
        <v>-2088258.1600000001</v>
      </c>
      <c r="E17" s="32">
        <f>+(B17-C17)/C17</f>
        <v>-0.6163220337378307</v>
      </c>
    </row>
    <row r="18" spans="1:5" s="37" customFormat="1" ht="18.75">
      <c r="A18" s="38" t="s">
        <v>22</v>
      </c>
      <c r="B18" s="39">
        <v>0</v>
      </c>
      <c r="C18" s="39">
        <v>496692.78</v>
      </c>
      <c r="D18" s="39">
        <f t="shared" si="0"/>
        <v>-496692.78</v>
      </c>
      <c r="E18" s="40"/>
    </row>
    <row r="19" spans="1:5" s="37" customFormat="1" ht="18.75">
      <c r="A19" s="41" t="s">
        <v>23</v>
      </c>
      <c r="B19" s="39">
        <v>0</v>
      </c>
      <c r="C19" s="39">
        <v>0</v>
      </c>
      <c r="D19" s="39">
        <f t="shared" si="0"/>
        <v>0</v>
      </c>
      <c r="E19" s="40"/>
    </row>
    <row r="20" spans="1:5" s="45" customFormat="1" ht="18.75">
      <c r="A20" s="42" t="s">
        <v>24</v>
      </c>
      <c r="B20" s="43">
        <v>0</v>
      </c>
      <c r="C20" s="43">
        <v>-118126.95</v>
      </c>
      <c r="D20" s="43">
        <f t="shared" si="0"/>
        <v>118126.95</v>
      </c>
      <c r="E20" s="44"/>
    </row>
    <row r="21" spans="1:5" s="45" customFormat="1" ht="37.5">
      <c r="A21" s="42" t="s">
        <v>25</v>
      </c>
      <c r="B21" s="43">
        <v>0</v>
      </c>
      <c r="C21" s="43">
        <v>4649319.82</v>
      </c>
      <c r="D21" s="43">
        <f t="shared" si="0"/>
        <v>-4649319.82</v>
      </c>
      <c r="E21" s="44"/>
    </row>
    <row r="22" spans="1:5" s="45" customFormat="1" ht="37.5">
      <c r="A22" s="46" t="s">
        <v>26</v>
      </c>
      <c r="B22" s="47">
        <f>SUM(B23:B25)</f>
        <v>97523677.55</v>
      </c>
      <c r="C22" s="47">
        <f>SUM(C23:C25)</f>
        <v>99133289.72</v>
      </c>
      <c r="D22" s="47">
        <f t="shared" si="0"/>
        <v>-1609612.1700000018</v>
      </c>
      <c r="E22" s="48">
        <f aca="true" t="shared" si="1" ref="E22:E28">+(B22-C22)/C22</f>
        <v>-0.016236848131907247</v>
      </c>
    </row>
    <row r="23" spans="1:5" s="37" customFormat="1" ht="37.5">
      <c r="A23" s="49" t="s">
        <v>27</v>
      </c>
      <c r="B23" s="39">
        <v>83392667.94</v>
      </c>
      <c r="C23" s="39">
        <v>84473669.69</v>
      </c>
      <c r="D23" s="39">
        <f t="shared" si="0"/>
        <v>-1081001.75</v>
      </c>
      <c r="E23" s="40">
        <f t="shared" si="1"/>
        <v>-0.012796907651426076</v>
      </c>
    </row>
    <row r="24" spans="1:5" s="37" customFormat="1" ht="18.75">
      <c r="A24" s="49" t="s">
        <v>28</v>
      </c>
      <c r="B24" s="39">
        <v>13158055.13</v>
      </c>
      <c r="C24" s="39">
        <v>13158055.13</v>
      </c>
      <c r="D24" s="39">
        <f t="shared" si="0"/>
        <v>0</v>
      </c>
      <c r="E24" s="40">
        <f t="shared" si="1"/>
        <v>0</v>
      </c>
    </row>
    <row r="25" spans="1:5" s="26" customFormat="1" ht="18.75">
      <c r="A25" s="50" t="s">
        <v>29</v>
      </c>
      <c r="B25" s="24">
        <v>972954.48</v>
      </c>
      <c r="C25" s="24">
        <v>1501564.9</v>
      </c>
      <c r="D25" s="24">
        <f t="shared" si="0"/>
        <v>-528610.4199999999</v>
      </c>
      <c r="E25" s="25">
        <f t="shared" si="1"/>
        <v>-0.3520396754079694</v>
      </c>
    </row>
    <row r="26" spans="1:5" s="11" customFormat="1" ht="18.75">
      <c r="A26" s="51" t="s">
        <v>30</v>
      </c>
      <c r="B26" s="18">
        <v>26051891.1318</v>
      </c>
      <c r="C26" s="18">
        <v>25950014.31</v>
      </c>
      <c r="D26" s="18">
        <f t="shared" si="0"/>
        <v>101876.82180000097</v>
      </c>
      <c r="E26" s="19">
        <f t="shared" si="1"/>
        <v>0.003925886921794186</v>
      </c>
    </row>
    <row r="27" spans="1:5" s="11" customFormat="1" ht="18.75">
      <c r="A27" s="51" t="s">
        <v>31</v>
      </c>
      <c r="B27" s="18">
        <v>1238267</v>
      </c>
      <c r="C27" s="18">
        <v>1234225.13</v>
      </c>
      <c r="D27" s="18">
        <f t="shared" si="0"/>
        <v>4041.8700000001118</v>
      </c>
      <c r="E27" s="19">
        <f t="shared" si="1"/>
        <v>0.0032748239375097734</v>
      </c>
    </row>
    <row r="28" spans="1:5" s="11" customFormat="1" ht="18.75">
      <c r="A28" s="51" t="s">
        <v>32</v>
      </c>
      <c r="B28" s="18">
        <v>4548413</v>
      </c>
      <c r="C28" s="18">
        <v>4649433.05</v>
      </c>
      <c r="D28" s="18">
        <f t="shared" si="0"/>
        <v>-101020.04999999981</v>
      </c>
      <c r="E28" s="19">
        <f t="shared" si="1"/>
        <v>-0.021727391041795906</v>
      </c>
    </row>
    <row r="29" spans="1:5" s="11" customFormat="1" ht="18.75">
      <c r="A29" s="42" t="s">
        <v>33</v>
      </c>
      <c r="B29" s="43">
        <v>0</v>
      </c>
      <c r="C29" s="43">
        <v>0</v>
      </c>
      <c r="D29" s="43">
        <f t="shared" si="0"/>
        <v>0</v>
      </c>
      <c r="E29" s="44"/>
    </row>
    <row r="30" spans="1:5" s="11" customFormat="1" ht="18.75">
      <c r="A30" s="51" t="s">
        <v>34</v>
      </c>
      <c r="B30" s="18">
        <v>381210</v>
      </c>
      <c r="C30" s="18">
        <v>425721.57</v>
      </c>
      <c r="D30" s="18">
        <f t="shared" si="0"/>
        <v>-44511.57000000001</v>
      </c>
      <c r="E30" s="19">
        <f>+(B30-C30)/C30</f>
        <v>-0.10455559017129437</v>
      </c>
    </row>
    <row r="31" spans="1:5" s="11" customFormat="1" ht="18.75">
      <c r="A31" s="52" t="s">
        <v>35</v>
      </c>
      <c r="B31" s="53">
        <f>B5+B20+B21+B22+SUM(B26:B30)</f>
        <v>155674700.6918</v>
      </c>
      <c r="C31" s="53">
        <f>C5+C20+C21+C22+SUM(C26:C30)</f>
        <v>161578045.17</v>
      </c>
      <c r="D31" s="53">
        <f t="shared" si="0"/>
        <v>-5903344.478199989</v>
      </c>
      <c r="E31" s="54">
        <f>+(B31-C31)/C31</f>
        <v>-0.03653556070683331</v>
      </c>
    </row>
    <row r="32" spans="1:5" s="26" customFormat="1" ht="12" customHeight="1">
      <c r="A32" s="30"/>
      <c r="B32" s="24"/>
      <c r="C32" s="24"/>
      <c r="D32" s="24">
        <f t="shared" si="0"/>
        <v>0</v>
      </c>
      <c r="E32" s="25"/>
    </row>
    <row r="33" spans="1:5" s="11" customFormat="1" ht="15" customHeight="1">
      <c r="A33" s="55" t="s">
        <v>36</v>
      </c>
      <c r="B33" s="18"/>
      <c r="C33" s="18"/>
      <c r="D33" s="18">
        <f t="shared" si="0"/>
        <v>0</v>
      </c>
      <c r="E33" s="19"/>
    </row>
    <row r="34" spans="1:5" s="11" customFormat="1" ht="18.75">
      <c r="A34" s="20" t="s">
        <v>37</v>
      </c>
      <c r="B34" s="21">
        <f>SUM(B35:B36)</f>
        <v>27225513.583300002</v>
      </c>
      <c r="C34" s="21">
        <f>SUM(C35:C36)</f>
        <v>27237345.186400004</v>
      </c>
      <c r="D34" s="21">
        <f t="shared" si="0"/>
        <v>-11831.603100001812</v>
      </c>
      <c r="E34" s="22">
        <f>+(B34-C34)/C34</f>
        <v>-0.0004343889985984941</v>
      </c>
    </row>
    <row r="35" spans="1:5" s="26" customFormat="1" ht="18.75">
      <c r="A35" s="50" t="s">
        <v>38</v>
      </c>
      <c r="B35" s="24">
        <v>26470372.583300002</v>
      </c>
      <c r="C35" s="24">
        <v>26429422.476400003</v>
      </c>
      <c r="D35" s="24">
        <f t="shared" si="0"/>
        <v>40950.10689999908</v>
      </c>
      <c r="E35" s="25">
        <f>+(B35-C35)/C35</f>
        <v>0.0015494136104020147</v>
      </c>
    </row>
    <row r="36" spans="1:5" s="26" customFormat="1" ht="18.75">
      <c r="A36" s="50" t="s">
        <v>39</v>
      </c>
      <c r="B36" s="24">
        <v>755141</v>
      </c>
      <c r="C36" s="24">
        <v>807922.71</v>
      </c>
      <c r="D36" s="24">
        <f t="shared" si="0"/>
        <v>-52781.70999999996</v>
      </c>
      <c r="E36" s="25">
        <f>+(B36-C36)/C36</f>
        <v>-0.06533014773158186</v>
      </c>
    </row>
    <row r="37" spans="1:5" s="11" customFormat="1" ht="18.75">
      <c r="A37" s="20" t="s">
        <v>40</v>
      </c>
      <c r="B37" s="21">
        <f>SUM(B38:B54)</f>
        <v>22787241.7</v>
      </c>
      <c r="C37" s="21">
        <f>SUM(C38:C54)</f>
        <v>23862423.091</v>
      </c>
      <c r="D37" s="21">
        <f aca="true" t="shared" si="2" ref="D37:D68">+B37-C37</f>
        <v>-1075181.390999999</v>
      </c>
      <c r="E37" s="22">
        <f>+(B37-C37)/C37</f>
        <v>-0.04505751100379729</v>
      </c>
    </row>
    <row r="38" spans="1:5" s="26" customFormat="1" ht="18.75">
      <c r="A38" s="56" t="s">
        <v>41</v>
      </c>
      <c r="B38" s="24">
        <v>0</v>
      </c>
      <c r="C38" s="24">
        <v>0</v>
      </c>
      <c r="D38" s="24">
        <f t="shared" si="2"/>
        <v>0</v>
      </c>
      <c r="E38" s="25"/>
    </row>
    <row r="39" spans="1:5" s="26" customFormat="1" ht="18.75">
      <c r="A39" s="56" t="s">
        <v>42</v>
      </c>
      <c r="B39" s="24">
        <v>0</v>
      </c>
      <c r="C39" s="24">
        <v>0</v>
      </c>
      <c r="D39" s="24">
        <f t="shared" si="2"/>
        <v>0</v>
      </c>
      <c r="E39" s="25"/>
    </row>
    <row r="40" spans="1:5" s="26" customFormat="1" ht="18.75">
      <c r="A40" s="41" t="s">
        <v>43</v>
      </c>
      <c r="B40" s="24">
        <v>1398183.37</v>
      </c>
      <c r="C40" s="24">
        <v>1361918.14</v>
      </c>
      <c r="D40" s="24">
        <f t="shared" si="2"/>
        <v>36265.230000000214</v>
      </c>
      <c r="E40" s="25">
        <f>+(B40-C40)/C40</f>
        <v>0.02662805416484152</v>
      </c>
    </row>
    <row r="41" spans="1:5" s="26" customFormat="1" ht="18.75">
      <c r="A41" s="41" t="s">
        <v>44</v>
      </c>
      <c r="B41" s="24">
        <v>0</v>
      </c>
      <c r="C41" s="24">
        <v>0</v>
      </c>
      <c r="D41" s="24">
        <f t="shared" si="2"/>
        <v>0</v>
      </c>
      <c r="E41" s="25"/>
    </row>
    <row r="42" spans="1:5" s="26" customFormat="1" ht="18.75">
      <c r="A42" s="41" t="s">
        <v>45</v>
      </c>
      <c r="B42" s="24">
        <v>0</v>
      </c>
      <c r="C42" s="24">
        <v>0</v>
      </c>
      <c r="D42" s="24">
        <f t="shared" si="2"/>
        <v>0</v>
      </c>
      <c r="E42" s="25"/>
    </row>
    <row r="43" spans="1:5" s="26" customFormat="1" ht="18.75">
      <c r="A43" s="41" t="s">
        <v>46</v>
      </c>
      <c r="B43" s="39">
        <v>0</v>
      </c>
      <c r="C43" s="39">
        <v>0</v>
      </c>
      <c r="D43" s="39">
        <f t="shared" si="2"/>
        <v>0</v>
      </c>
      <c r="E43" s="40"/>
    </row>
    <row r="44" spans="1:5" s="26" customFormat="1" ht="18.75">
      <c r="A44" s="41" t="s">
        <v>47</v>
      </c>
      <c r="B44" s="24">
        <v>1600000</v>
      </c>
      <c r="C44" s="24">
        <v>1586583.65</v>
      </c>
      <c r="D44" s="24">
        <f t="shared" si="2"/>
        <v>13416.350000000093</v>
      </c>
      <c r="E44" s="25">
        <f>+(B44-C44)/C44</f>
        <v>0.00845612520966045</v>
      </c>
    </row>
    <row r="45" spans="1:5" s="26" customFormat="1" ht="18.75">
      <c r="A45" s="41" t="s">
        <v>48</v>
      </c>
      <c r="B45" s="24">
        <v>0</v>
      </c>
      <c r="C45" s="24">
        <v>0</v>
      </c>
      <c r="D45" s="24">
        <f t="shared" si="2"/>
        <v>0</v>
      </c>
      <c r="E45" s="25"/>
    </row>
    <row r="46" spans="1:5" s="26" customFormat="1" ht="18.75">
      <c r="A46" s="41" t="s">
        <v>49</v>
      </c>
      <c r="B46" s="24">
        <v>0</v>
      </c>
      <c r="C46" s="24">
        <v>0</v>
      </c>
      <c r="D46" s="24">
        <f t="shared" si="2"/>
        <v>0</v>
      </c>
      <c r="E46" s="25"/>
    </row>
    <row r="47" spans="1:5" s="26" customFormat="1" ht="18.75">
      <c r="A47" s="41" t="s">
        <v>50</v>
      </c>
      <c r="B47" s="24">
        <v>0</v>
      </c>
      <c r="C47" s="24">
        <v>0</v>
      </c>
      <c r="D47" s="24">
        <f t="shared" si="2"/>
        <v>0</v>
      </c>
      <c r="E47" s="25"/>
    </row>
    <row r="48" spans="1:5" s="26" customFormat="1" ht="18.75">
      <c r="A48" s="41" t="s">
        <v>51</v>
      </c>
      <c r="B48" s="24">
        <v>238200</v>
      </c>
      <c r="C48" s="24">
        <v>241228.33</v>
      </c>
      <c r="D48" s="24">
        <f t="shared" si="2"/>
        <v>-3028.329999999987</v>
      </c>
      <c r="E48" s="25">
        <f>+(B48-C48)/C48</f>
        <v>-0.012553790842062321</v>
      </c>
    </row>
    <row r="49" spans="1:5" s="26" customFormat="1" ht="18.75">
      <c r="A49" s="41" t="s">
        <v>52</v>
      </c>
      <c r="B49" s="24">
        <v>0</v>
      </c>
      <c r="C49" s="24">
        <v>0</v>
      </c>
      <c r="D49" s="24">
        <f t="shared" si="2"/>
        <v>0</v>
      </c>
      <c r="E49" s="25"/>
    </row>
    <row r="50" spans="1:5" s="26" customFormat="1" ht="18.75">
      <c r="A50" s="41" t="s">
        <v>53</v>
      </c>
      <c r="B50" s="24">
        <v>9808847.79</v>
      </c>
      <c r="C50" s="24">
        <v>9808847.79</v>
      </c>
      <c r="D50" s="24">
        <f t="shared" si="2"/>
        <v>0</v>
      </c>
      <c r="E50" s="25">
        <f>+(B50-C50)/C50</f>
        <v>0</v>
      </c>
    </row>
    <row r="51" spans="1:5" s="26" customFormat="1" ht="18.75">
      <c r="A51" s="41" t="s">
        <v>54</v>
      </c>
      <c r="B51" s="24">
        <v>40065</v>
      </c>
      <c r="C51" s="24">
        <v>15001</v>
      </c>
      <c r="D51" s="24">
        <f t="shared" si="2"/>
        <v>25064</v>
      </c>
      <c r="E51" s="25">
        <f>+(B51-C51)/C51</f>
        <v>1.670821945203653</v>
      </c>
    </row>
    <row r="52" spans="1:5" s="26" customFormat="1" ht="37.5">
      <c r="A52" s="57" t="s">
        <v>55</v>
      </c>
      <c r="B52" s="24">
        <v>5128485.81</v>
      </c>
      <c r="C52" s="24">
        <v>6511301.621</v>
      </c>
      <c r="D52" s="24">
        <f t="shared" si="2"/>
        <v>-1382815.8110000007</v>
      </c>
      <c r="E52" s="25">
        <f>+(B52-C52)/C52</f>
        <v>-0.2123716411078541</v>
      </c>
    </row>
    <row r="53" spans="1:5" s="26" customFormat="1" ht="18.75">
      <c r="A53" s="57" t="s">
        <v>56</v>
      </c>
      <c r="B53" s="24">
        <v>4573459.73</v>
      </c>
      <c r="C53" s="24">
        <v>4337542.56</v>
      </c>
      <c r="D53" s="24">
        <f t="shared" si="2"/>
        <v>235917.17000000086</v>
      </c>
      <c r="E53" s="25">
        <f>+(B53-C53)/C53</f>
        <v>0.05438959197209604</v>
      </c>
    </row>
    <row r="54" spans="1:5" s="26" customFormat="1" ht="18.75">
      <c r="A54" s="57" t="s">
        <v>57</v>
      </c>
      <c r="B54" s="24">
        <v>0</v>
      </c>
      <c r="C54" s="24">
        <v>0</v>
      </c>
      <c r="D54" s="24">
        <f t="shared" si="2"/>
        <v>0</v>
      </c>
      <c r="E54" s="25"/>
    </row>
    <row r="55" spans="1:5" s="26" customFormat="1" ht="18.75">
      <c r="A55" s="51" t="s">
        <v>58</v>
      </c>
      <c r="B55" s="24">
        <f>SUM(B56:B58)</f>
        <v>23744800.729999997</v>
      </c>
      <c r="C55" s="24">
        <f>SUM(C56:C58)</f>
        <v>24825303.129400004</v>
      </c>
      <c r="D55" s="24">
        <f t="shared" si="2"/>
        <v>-1080502.399400007</v>
      </c>
      <c r="E55" s="25">
        <f aca="true" t="shared" si="3" ref="E55:E71">+(B55-C55)/C55</f>
        <v>-0.04352423790227134</v>
      </c>
    </row>
    <row r="56" spans="1:5" s="37" customFormat="1" ht="18.75">
      <c r="A56" s="58" t="s">
        <v>59</v>
      </c>
      <c r="B56" s="39">
        <v>22424090.15</v>
      </c>
      <c r="C56" s="39">
        <v>22385923.279400006</v>
      </c>
      <c r="D56" s="39">
        <f t="shared" si="2"/>
        <v>38166.87059999257</v>
      </c>
      <c r="E56" s="40">
        <f t="shared" si="3"/>
        <v>0.001704949584773862</v>
      </c>
    </row>
    <row r="57" spans="1:5" s="37" customFormat="1" ht="37.5">
      <c r="A57" s="58" t="s">
        <v>60</v>
      </c>
      <c r="B57" s="39">
        <v>1043186.58</v>
      </c>
      <c r="C57" s="39">
        <v>2119888.9</v>
      </c>
      <c r="D57" s="39">
        <f t="shared" si="2"/>
        <v>-1076702.3199999998</v>
      </c>
      <c r="E57" s="40">
        <f t="shared" si="3"/>
        <v>-0.5079050699307873</v>
      </c>
    </row>
    <row r="58" spans="1:5" s="37" customFormat="1" ht="18.75">
      <c r="A58" s="58" t="s">
        <v>61</v>
      </c>
      <c r="B58" s="39">
        <v>277524</v>
      </c>
      <c r="C58" s="39">
        <v>319490.95</v>
      </c>
      <c r="D58" s="39">
        <f t="shared" si="2"/>
        <v>-41966.95000000001</v>
      </c>
      <c r="E58" s="40">
        <f t="shared" si="3"/>
        <v>-0.13135567689789027</v>
      </c>
    </row>
    <row r="59" spans="1:5" s="37" customFormat="1" ht="18.75">
      <c r="A59" s="42" t="s">
        <v>62</v>
      </c>
      <c r="B59" s="39">
        <v>7032008</v>
      </c>
      <c r="C59" s="39">
        <v>6724176.839999999</v>
      </c>
      <c r="D59" s="39">
        <f t="shared" si="2"/>
        <v>307831.1600000011</v>
      </c>
      <c r="E59" s="40">
        <f t="shared" si="3"/>
        <v>0.04577975376388244</v>
      </c>
    </row>
    <row r="60" spans="1:5" s="11" customFormat="1" ht="18.75">
      <c r="A60" s="51" t="s">
        <v>63</v>
      </c>
      <c r="B60" s="18">
        <v>786000</v>
      </c>
      <c r="C60" s="18">
        <v>977947.63</v>
      </c>
      <c r="D60" s="18">
        <f t="shared" si="2"/>
        <v>-191947.63</v>
      </c>
      <c r="E60" s="19">
        <f t="shared" si="3"/>
        <v>-0.1962759805450932</v>
      </c>
    </row>
    <row r="61" spans="1:5" s="11" customFormat="1" ht="18.75">
      <c r="A61" s="51" t="s">
        <v>64</v>
      </c>
      <c r="B61" s="18">
        <f>SUM(B62:B66)</f>
        <v>60295161.934</v>
      </c>
      <c r="C61" s="18">
        <f>SUM(C62:C66)</f>
        <v>59627835.52</v>
      </c>
      <c r="D61" s="18">
        <f t="shared" si="2"/>
        <v>667326.4139999971</v>
      </c>
      <c r="E61" s="19">
        <f t="shared" si="3"/>
        <v>0.011191525034917065</v>
      </c>
    </row>
    <row r="62" spans="1:5" s="26" customFormat="1" ht="18.75">
      <c r="A62" s="50" t="s">
        <v>65</v>
      </c>
      <c r="B62" s="24">
        <v>17960198.3376</v>
      </c>
      <c r="C62" s="24">
        <v>17392645.38</v>
      </c>
      <c r="D62" s="24">
        <f t="shared" si="2"/>
        <v>567552.9576000012</v>
      </c>
      <c r="E62" s="25">
        <f t="shared" si="3"/>
        <v>0.032631778846743856</v>
      </c>
    </row>
    <row r="63" spans="1:5" s="26" customFormat="1" ht="18.75">
      <c r="A63" s="50" t="s">
        <v>66</v>
      </c>
      <c r="B63" s="24">
        <v>3906412.9085999997</v>
      </c>
      <c r="C63" s="24">
        <v>3800549.58</v>
      </c>
      <c r="D63" s="24">
        <f t="shared" si="2"/>
        <v>105863.32859999966</v>
      </c>
      <c r="E63" s="25">
        <f t="shared" si="3"/>
        <v>0.027854742155475225</v>
      </c>
    </row>
    <row r="64" spans="1:5" s="26" customFormat="1" ht="18.75">
      <c r="A64" s="50" t="s">
        <v>67</v>
      </c>
      <c r="B64" s="24">
        <v>22488570.8072</v>
      </c>
      <c r="C64" s="24">
        <v>22554234.88</v>
      </c>
      <c r="D64" s="24">
        <f t="shared" si="2"/>
        <v>-65664.07279999927</v>
      </c>
      <c r="E64" s="25">
        <f t="shared" si="3"/>
        <v>-0.0029113855180353285</v>
      </c>
    </row>
    <row r="65" spans="1:5" s="26" customFormat="1" ht="18.75">
      <c r="A65" s="50" t="s">
        <v>68</v>
      </c>
      <c r="B65" s="24">
        <v>1956562.3752000001</v>
      </c>
      <c r="C65" s="24">
        <v>1971704.3</v>
      </c>
      <c r="D65" s="24">
        <f t="shared" si="2"/>
        <v>-15141.92479999992</v>
      </c>
      <c r="E65" s="25">
        <f t="shared" si="3"/>
        <v>-0.007679612404354913</v>
      </c>
    </row>
    <row r="66" spans="1:5" s="26" customFormat="1" ht="18.75">
      <c r="A66" s="50" t="s">
        <v>69</v>
      </c>
      <c r="B66" s="24">
        <v>13983417.5054</v>
      </c>
      <c r="C66" s="24">
        <v>13908701.38</v>
      </c>
      <c r="D66" s="24">
        <f t="shared" si="2"/>
        <v>74716.12539999932</v>
      </c>
      <c r="E66" s="25">
        <f t="shared" si="3"/>
        <v>0.005371898019712845</v>
      </c>
    </row>
    <row r="67" spans="1:5" s="26" customFormat="1" ht="18.75">
      <c r="A67" s="51" t="s">
        <v>70</v>
      </c>
      <c r="B67" s="24">
        <v>915755.45</v>
      </c>
      <c r="C67" s="24">
        <v>852340.33</v>
      </c>
      <c r="D67" s="24">
        <f t="shared" si="2"/>
        <v>63415.119999999995</v>
      </c>
      <c r="E67" s="25">
        <f t="shared" si="3"/>
        <v>0.07440117259264266</v>
      </c>
    </row>
    <row r="68" spans="1:5" s="11" customFormat="1" ht="18.75">
      <c r="A68" s="51" t="s">
        <v>71</v>
      </c>
      <c r="B68" s="18">
        <f>SUM(B69:B71)</f>
        <v>6746901</v>
      </c>
      <c r="C68" s="18">
        <f>SUM(C69:C71)</f>
        <v>6346900.77</v>
      </c>
      <c r="D68" s="18">
        <f t="shared" si="2"/>
        <v>400000.23000000045</v>
      </c>
      <c r="E68" s="19">
        <f t="shared" si="3"/>
        <v>0.06302292165818758</v>
      </c>
    </row>
    <row r="69" spans="1:5" s="37" customFormat="1" ht="18.75">
      <c r="A69" s="49" t="s">
        <v>72</v>
      </c>
      <c r="B69" s="39">
        <v>498168</v>
      </c>
      <c r="C69" s="39">
        <v>498168.53</v>
      </c>
      <c r="D69" s="39">
        <f aca="true" t="shared" si="4" ref="D69:D100">+B69-C69</f>
        <v>-0.5300000000279397</v>
      </c>
      <c r="E69" s="40">
        <f t="shared" si="3"/>
        <v>-1.0638969908997256E-06</v>
      </c>
    </row>
    <row r="70" spans="1:5" s="45" customFormat="1" ht="18.75">
      <c r="A70" s="49" t="s">
        <v>73</v>
      </c>
      <c r="B70" s="43">
        <v>2668572</v>
      </c>
      <c r="C70" s="43">
        <v>2268571.82</v>
      </c>
      <c r="D70" s="43">
        <f t="shared" si="4"/>
        <v>400000.18000000017</v>
      </c>
      <c r="E70" s="44">
        <f t="shared" si="3"/>
        <v>0.17632246705771043</v>
      </c>
    </row>
    <row r="71" spans="1:5" s="45" customFormat="1" ht="18.75">
      <c r="A71" s="49" t="s">
        <v>74</v>
      </c>
      <c r="B71" s="43">
        <v>3580161</v>
      </c>
      <c r="C71" s="43">
        <v>3580160.42</v>
      </c>
      <c r="D71" s="43">
        <f t="shared" si="4"/>
        <v>0.5800000000745058</v>
      </c>
      <c r="E71" s="44">
        <f t="shared" si="3"/>
        <v>1.620039138007413E-07</v>
      </c>
    </row>
    <row r="72" spans="1:5" s="45" customFormat="1" ht="18.75">
      <c r="A72" s="42" t="s">
        <v>75</v>
      </c>
      <c r="B72" s="43">
        <v>0</v>
      </c>
      <c r="C72" s="43">
        <v>1324525.58</v>
      </c>
      <c r="D72" s="43">
        <f t="shared" si="4"/>
        <v>-1324525.58</v>
      </c>
      <c r="E72" s="44"/>
    </row>
    <row r="73" spans="1:5" s="11" customFormat="1" ht="18.75">
      <c r="A73" s="51" t="s">
        <v>76</v>
      </c>
      <c r="B73" s="18">
        <f>SUM(B74:B75)</f>
        <v>222869</v>
      </c>
      <c r="C73" s="18">
        <f>SUM(C74:C75)</f>
        <v>-633915.1699999999</v>
      </c>
      <c r="D73" s="18">
        <f t="shared" si="4"/>
        <v>856784.1699999999</v>
      </c>
      <c r="E73" s="19">
        <f>+(B73-C73)/C73</f>
        <v>-1.3515754324036764</v>
      </c>
    </row>
    <row r="74" spans="1:5" s="26" customFormat="1" ht="18.75">
      <c r="A74" s="59" t="s">
        <v>77</v>
      </c>
      <c r="B74" s="24">
        <v>210464</v>
      </c>
      <c r="C74" s="24">
        <v>-505661.05</v>
      </c>
      <c r="D74" s="24">
        <f t="shared" si="4"/>
        <v>716125.05</v>
      </c>
      <c r="E74" s="25">
        <f>+(B74-C74)/C74</f>
        <v>-1.4162155657431001</v>
      </c>
    </row>
    <row r="75" spans="1:5" s="26" customFormat="1" ht="18.75">
      <c r="A75" s="59" t="s">
        <v>78</v>
      </c>
      <c r="B75" s="24">
        <v>12405</v>
      </c>
      <c r="C75" s="24">
        <v>-128254.12</v>
      </c>
      <c r="D75" s="24">
        <f t="shared" si="4"/>
        <v>140659.12</v>
      </c>
      <c r="E75" s="25">
        <f>+(B75-C75)/C75</f>
        <v>-1.0967220390268944</v>
      </c>
    </row>
    <row r="76" spans="1:5" s="11" customFormat="1" ht="18.75">
      <c r="A76" s="51" t="s">
        <v>79</v>
      </c>
      <c r="B76" s="18">
        <f>SUM(B77:B80)</f>
        <v>2180015.13</v>
      </c>
      <c r="C76" s="18">
        <f>SUM(C77:C80)</f>
        <v>7131485.48</v>
      </c>
      <c r="D76" s="18">
        <f t="shared" si="4"/>
        <v>-4951470.350000001</v>
      </c>
      <c r="E76" s="19">
        <f>+(B76-C76)/C76</f>
        <v>-0.694311215228051</v>
      </c>
    </row>
    <row r="77" spans="1:5" s="26" customFormat="1" ht="18.75">
      <c r="A77" s="59" t="s">
        <v>80</v>
      </c>
      <c r="B77" s="24">
        <v>1661000</v>
      </c>
      <c r="C77" s="24">
        <v>2389529</v>
      </c>
      <c r="D77" s="24">
        <f t="shared" si="4"/>
        <v>-728529</v>
      </c>
      <c r="E77" s="25">
        <f>+(B77-C77)/C77</f>
        <v>-0.3048839331935289</v>
      </c>
    </row>
    <row r="78" spans="1:5" s="26" customFormat="1" ht="18.75">
      <c r="A78" s="59" t="s">
        <v>81</v>
      </c>
      <c r="B78" s="24">
        <v>0</v>
      </c>
      <c r="C78" s="24">
        <v>0</v>
      </c>
      <c r="D78" s="24">
        <f t="shared" si="4"/>
        <v>0</v>
      </c>
      <c r="E78" s="25"/>
    </row>
    <row r="79" spans="1:5" s="26" customFormat="1" ht="18.75">
      <c r="A79" s="59" t="s">
        <v>82</v>
      </c>
      <c r="B79" s="24">
        <v>0</v>
      </c>
      <c r="C79" s="24">
        <v>1704852.56</v>
      </c>
      <c r="D79" s="24">
        <f t="shared" si="4"/>
        <v>-1704852.56</v>
      </c>
      <c r="E79" s="25"/>
    </row>
    <row r="80" spans="1:5" s="26" customFormat="1" ht="18.75">
      <c r="A80" s="59" t="s">
        <v>83</v>
      </c>
      <c r="B80" s="24">
        <v>519015.13</v>
      </c>
      <c r="C80" s="24">
        <v>3037103.92</v>
      </c>
      <c r="D80" s="24">
        <f t="shared" si="4"/>
        <v>-2518088.79</v>
      </c>
      <c r="E80" s="25"/>
    </row>
    <row r="81" spans="1:5" s="11" customFormat="1" ht="18.75">
      <c r="A81" s="52" t="s">
        <v>84</v>
      </c>
      <c r="B81" s="53">
        <f>B34+B37+B55+B59+B60+B61+B67+B68+B72+B73+B76</f>
        <v>151936266.5273</v>
      </c>
      <c r="C81" s="53">
        <f>C34+C37+C55+C59+C60+C61+C67+C68+C72+C73+C76</f>
        <v>158276368.38680005</v>
      </c>
      <c r="D81" s="53">
        <f t="shared" si="4"/>
        <v>-6340101.859500051</v>
      </c>
      <c r="E81" s="54">
        <f>+(B81-C81)/C81</f>
        <v>-0.0400571602957552</v>
      </c>
    </row>
    <row r="82" spans="1:5" s="26" customFormat="1" ht="9.75" customHeight="1">
      <c r="A82" s="30"/>
      <c r="B82" s="24"/>
      <c r="C82" s="24"/>
      <c r="D82" s="24">
        <f t="shared" si="4"/>
        <v>0</v>
      </c>
      <c r="E82" s="25"/>
    </row>
    <row r="83" spans="1:5" s="63" customFormat="1" ht="18.75">
      <c r="A83" s="60" t="s">
        <v>85</v>
      </c>
      <c r="B83" s="61">
        <f>B31-B81</f>
        <v>3738434.164499998</v>
      </c>
      <c r="C83" s="61">
        <f>C31-C81</f>
        <v>3301676.783199936</v>
      </c>
      <c r="D83" s="61">
        <f t="shared" si="4"/>
        <v>436757.38130006194</v>
      </c>
      <c r="E83" s="62">
        <f>+(B83-C83)/C83</f>
        <v>0.13228350622399906</v>
      </c>
    </row>
    <row r="84" spans="1:5" s="63" customFormat="1" ht="10.5" customHeight="1">
      <c r="A84" s="64"/>
      <c r="B84" s="18"/>
      <c r="C84" s="18"/>
      <c r="D84" s="18">
        <f t="shared" si="4"/>
        <v>0</v>
      </c>
      <c r="E84" s="19"/>
    </row>
    <row r="85" spans="1:5" s="11" customFormat="1" ht="18.75">
      <c r="A85" s="55" t="s">
        <v>86</v>
      </c>
      <c r="B85" s="18"/>
      <c r="C85" s="18"/>
      <c r="D85" s="18">
        <f t="shared" si="4"/>
        <v>0</v>
      </c>
      <c r="E85" s="19"/>
    </row>
    <row r="86" spans="1:5" s="11" customFormat="1" ht="18.75">
      <c r="A86" s="55" t="s">
        <v>87</v>
      </c>
      <c r="B86" s="18">
        <v>231</v>
      </c>
      <c r="C86" s="18">
        <v>235.45</v>
      </c>
      <c r="D86" s="18">
        <f t="shared" si="4"/>
        <v>-4.449999999999989</v>
      </c>
      <c r="E86" s="19">
        <f>+(B86-C86)/C86</f>
        <v>-0.018899978764068757</v>
      </c>
    </row>
    <row r="87" spans="1:5" s="11" customFormat="1" ht="18.75">
      <c r="A87" s="55" t="s">
        <v>88</v>
      </c>
      <c r="B87" s="18">
        <v>526327</v>
      </c>
      <c r="C87" s="18">
        <v>526327.15</v>
      </c>
      <c r="D87" s="18">
        <f t="shared" si="4"/>
        <v>-0.15000000002328306</v>
      </c>
      <c r="E87" s="19">
        <f>+(B87-C87)/C87</f>
        <v>-2.8499384845201897E-07</v>
      </c>
    </row>
    <row r="88" spans="1:5" s="11" customFormat="1" ht="18.75">
      <c r="A88" s="52" t="s">
        <v>89</v>
      </c>
      <c r="B88" s="53">
        <f>+B86-B87</f>
        <v>-526096</v>
      </c>
      <c r="C88" s="53">
        <f>+C86-C87</f>
        <v>-526091.7000000001</v>
      </c>
      <c r="D88" s="53">
        <f t="shared" si="4"/>
        <v>-4.299999999930151</v>
      </c>
      <c r="E88" s="54">
        <f>+(B88-C88)/C88</f>
        <v>8.173480022456447E-06</v>
      </c>
    </row>
    <row r="89" spans="1:5" s="26" customFormat="1" ht="12" customHeight="1">
      <c r="A89" s="30"/>
      <c r="B89" s="24"/>
      <c r="C89" s="24"/>
      <c r="D89" s="24">
        <f t="shared" si="4"/>
        <v>0</v>
      </c>
      <c r="E89" s="25"/>
    </row>
    <row r="90" spans="1:5" s="11" customFormat="1" ht="18.75">
      <c r="A90" s="55" t="s">
        <v>90</v>
      </c>
      <c r="B90" s="18"/>
      <c r="C90" s="18"/>
      <c r="D90" s="18">
        <f t="shared" si="4"/>
        <v>0</v>
      </c>
      <c r="E90" s="19"/>
    </row>
    <row r="91" spans="1:5" s="11" customFormat="1" ht="18.75">
      <c r="A91" s="65" t="s">
        <v>91</v>
      </c>
      <c r="B91" s="18">
        <v>0</v>
      </c>
      <c r="C91" s="18">
        <v>0</v>
      </c>
      <c r="D91" s="18">
        <f t="shared" si="4"/>
        <v>0</v>
      </c>
      <c r="E91" s="19"/>
    </row>
    <row r="92" spans="1:5" s="11" customFormat="1" ht="18.75">
      <c r="A92" s="65" t="s">
        <v>92</v>
      </c>
      <c r="B92" s="18">
        <v>0</v>
      </c>
      <c r="C92" s="18">
        <v>0</v>
      </c>
      <c r="D92" s="18">
        <f t="shared" si="4"/>
        <v>0</v>
      </c>
      <c r="E92" s="19"/>
    </row>
    <row r="93" spans="1:5" s="11" customFormat="1" ht="18.75">
      <c r="A93" s="52" t="s">
        <v>93</v>
      </c>
      <c r="B93" s="53">
        <f>B91-B92</f>
        <v>0</v>
      </c>
      <c r="C93" s="53">
        <f>C91-C92</f>
        <v>0</v>
      </c>
      <c r="D93" s="53">
        <f t="shared" si="4"/>
        <v>0</v>
      </c>
      <c r="E93" s="54"/>
    </row>
    <row r="94" spans="1:5" s="26" customFormat="1" ht="9" customHeight="1">
      <c r="A94" s="30"/>
      <c r="B94" s="24"/>
      <c r="C94" s="24"/>
      <c r="D94" s="24">
        <f t="shared" si="4"/>
        <v>0</v>
      </c>
      <c r="E94" s="25"/>
    </row>
    <row r="95" spans="1:5" s="11" customFormat="1" ht="18.75">
      <c r="A95" s="55" t="s">
        <v>94</v>
      </c>
      <c r="B95" s="18"/>
      <c r="C95" s="18"/>
      <c r="D95" s="18">
        <f t="shared" si="4"/>
        <v>0</v>
      </c>
      <c r="E95" s="19"/>
    </row>
    <row r="96" spans="1:5" s="11" customFormat="1" ht="18.75">
      <c r="A96" s="51" t="s">
        <v>95</v>
      </c>
      <c r="B96" s="18">
        <f>SUM(B97:B98)</f>
        <v>1764131.74</v>
      </c>
      <c r="C96" s="18">
        <f>SUM(C97:C98)</f>
        <v>2276666.15</v>
      </c>
      <c r="D96" s="18">
        <f t="shared" si="4"/>
        <v>-512534.4099999999</v>
      </c>
      <c r="E96" s="19">
        <f>+(B96-C96)/C96</f>
        <v>-0.22512497495515535</v>
      </c>
    </row>
    <row r="97" spans="1:5" s="26" customFormat="1" ht="18.75">
      <c r="A97" s="66" t="s">
        <v>96</v>
      </c>
      <c r="B97" s="24">
        <v>0</v>
      </c>
      <c r="C97" s="24">
        <v>6000</v>
      </c>
      <c r="D97" s="24">
        <f t="shared" si="4"/>
        <v>-6000</v>
      </c>
      <c r="E97" s="25"/>
    </row>
    <row r="98" spans="1:5" s="26" customFormat="1" ht="18.75">
      <c r="A98" s="59" t="s">
        <v>97</v>
      </c>
      <c r="B98" s="24">
        <v>1764131.74</v>
      </c>
      <c r="C98" s="24">
        <v>2270666.15</v>
      </c>
      <c r="D98" s="24">
        <f t="shared" si="4"/>
        <v>-506534.4099999999</v>
      </c>
      <c r="E98" s="25">
        <f>+(B98-C98)/C98</f>
        <v>-0.22307744799912568</v>
      </c>
    </row>
    <row r="99" spans="1:5" s="11" customFormat="1" ht="18.75">
      <c r="A99" s="51" t="s">
        <v>98</v>
      </c>
      <c r="B99" s="18">
        <f>SUM(B100:B101)</f>
        <v>96196</v>
      </c>
      <c r="C99" s="18">
        <f>SUM(C100:C101)</f>
        <v>196126.66</v>
      </c>
      <c r="D99" s="18">
        <f t="shared" si="4"/>
        <v>-99930.66</v>
      </c>
      <c r="E99" s="19">
        <f>+(B99-C99)/C99</f>
        <v>-0.5095210411475931</v>
      </c>
    </row>
    <row r="100" spans="1:5" s="26" customFormat="1" ht="18.75">
      <c r="A100" s="66" t="s">
        <v>99</v>
      </c>
      <c r="B100" s="24">
        <v>0</v>
      </c>
      <c r="C100" s="24">
        <v>3794.4</v>
      </c>
      <c r="D100" s="24">
        <f t="shared" si="4"/>
        <v>-3794.4</v>
      </c>
      <c r="E100" s="25"/>
    </row>
    <row r="101" spans="1:5" s="26" customFormat="1" ht="18.75">
      <c r="A101" s="59" t="s">
        <v>100</v>
      </c>
      <c r="B101" s="24">
        <v>96196</v>
      </c>
      <c r="C101" s="24">
        <v>192332.26</v>
      </c>
      <c r="D101" s="24">
        <f>+B101-C101</f>
        <v>-96136.26000000001</v>
      </c>
      <c r="E101" s="25">
        <f>+(B101-C101)/C101</f>
        <v>-0.499844695840417</v>
      </c>
    </row>
    <row r="102" spans="1:5" s="11" customFormat="1" ht="18.75">
      <c r="A102" s="52" t="s">
        <v>101</v>
      </c>
      <c r="B102" s="53">
        <f>B96-B99</f>
        <v>1667935.74</v>
      </c>
      <c r="C102" s="53">
        <f>C96-C99</f>
        <v>2080539.49</v>
      </c>
      <c r="D102" s="53">
        <f>+B102-C102</f>
        <v>-412603.75</v>
      </c>
      <c r="E102" s="54">
        <f>+(B102-C102)/C102</f>
        <v>-0.19831575030570556</v>
      </c>
    </row>
    <row r="103" spans="1:5" s="26" customFormat="1" ht="9.75" customHeight="1">
      <c r="A103" s="30"/>
      <c r="B103" s="24"/>
      <c r="C103" s="24"/>
      <c r="D103" s="24">
        <f>+B103-C103</f>
        <v>0</v>
      </c>
      <c r="E103" s="25"/>
    </row>
    <row r="104" spans="1:5" s="63" customFormat="1" ht="18.75">
      <c r="A104" s="67" t="s">
        <v>102</v>
      </c>
      <c r="B104" s="61">
        <f>B83+B88+B93+B102</f>
        <v>4880273.904499998</v>
      </c>
      <c r="C104" s="61">
        <f>C83+C88+C93+C102</f>
        <v>4856124.573199936</v>
      </c>
      <c r="D104" s="61">
        <f>+B104-C104</f>
        <v>24149.331300062127</v>
      </c>
      <c r="E104" s="62">
        <f>+(B104-C104)/C104</f>
        <v>0.00497296371541576</v>
      </c>
    </row>
    <row r="105" spans="1:5" s="63" customFormat="1" ht="9.75" customHeight="1">
      <c r="A105" s="64"/>
      <c r="B105" s="18"/>
      <c r="C105" s="18"/>
      <c r="D105" s="18">
        <f>+B105-C105</f>
        <v>0</v>
      </c>
      <c r="E105" s="19"/>
    </row>
    <row r="106" spans="1:5" s="11" customFormat="1" ht="18.75">
      <c r="A106" s="55" t="s">
        <v>103</v>
      </c>
      <c r="B106" s="18"/>
      <c r="C106" s="18"/>
      <c r="D106" s="18">
        <f>+B106-C106</f>
        <v>0</v>
      </c>
      <c r="E106" s="19"/>
    </row>
    <row r="107" spans="1:5" s="11" customFormat="1" ht="18.75">
      <c r="A107" s="51" t="s">
        <v>104</v>
      </c>
      <c r="B107" s="18">
        <f>SUM(B108:B111)</f>
        <v>4806478.719199999</v>
      </c>
      <c r="C107" s="18">
        <f>SUM(C108:C111)</f>
        <v>4778862.37</v>
      </c>
      <c r="D107" s="18">
        <f>+B107-C107</f>
        <v>27616.349199999124</v>
      </c>
      <c r="E107" s="19">
        <f>+(B107-C107)/C107</f>
        <v>0.005778854267359686</v>
      </c>
    </row>
    <row r="108" spans="1:5" s="26" customFormat="1" ht="18.75">
      <c r="A108" s="59" t="s">
        <v>105</v>
      </c>
      <c r="B108" s="24">
        <v>4010048.4052</v>
      </c>
      <c r="C108" s="24">
        <v>3777038.27</v>
      </c>
      <c r="D108" s="24">
        <f>+B108-C108</f>
        <v>233010.1351999999</v>
      </c>
      <c r="E108" s="25">
        <f>+(B108-C108)/C108</f>
        <v>0.06169122962050366</v>
      </c>
    </row>
    <row r="109" spans="1:5" s="26" customFormat="1" ht="37.5">
      <c r="A109" s="59" t="s">
        <v>106</v>
      </c>
      <c r="B109" s="24">
        <v>202697.464</v>
      </c>
      <c r="C109" s="24">
        <v>408091.25</v>
      </c>
      <c r="D109" s="24">
        <f>+B109-C109</f>
        <v>-205393.786</v>
      </c>
      <c r="E109" s="25">
        <f>+(B109-C109)/C109</f>
        <v>-0.5033035773249243</v>
      </c>
    </row>
    <row r="110" spans="1:5" s="26" customFormat="1" ht="18.75">
      <c r="A110" s="59" t="s">
        <v>107</v>
      </c>
      <c r="B110" s="24">
        <v>593732.85</v>
      </c>
      <c r="C110" s="24">
        <v>593732.85</v>
      </c>
      <c r="D110" s="24">
        <f>+B110-C110</f>
        <v>0</v>
      </c>
      <c r="E110" s="25">
        <f>+(B110-C110)/C110</f>
        <v>0</v>
      </c>
    </row>
    <row r="111" spans="1:5" s="26" customFormat="1" ht="18.75">
      <c r="A111" s="59" t="s">
        <v>108</v>
      </c>
      <c r="B111" s="24">
        <v>0</v>
      </c>
      <c r="C111" s="24">
        <v>0</v>
      </c>
      <c r="D111" s="24">
        <f>+B111-C111</f>
        <v>0</v>
      </c>
      <c r="E111" s="25"/>
    </row>
    <row r="112" spans="1:5" s="11" customFormat="1" ht="18.75">
      <c r="A112" s="51" t="s">
        <v>109</v>
      </c>
      <c r="B112" s="18">
        <v>67773</v>
      </c>
      <c r="C112" s="18">
        <v>67773</v>
      </c>
      <c r="D112" s="18">
        <f>+B112-C112</f>
        <v>0</v>
      </c>
      <c r="E112" s="19">
        <f>+(B112-C112)/C112</f>
        <v>0</v>
      </c>
    </row>
    <row r="113" spans="1:5" s="11" customFormat="1" ht="18.75">
      <c r="A113" s="51" t="s">
        <v>110</v>
      </c>
      <c r="B113" s="18">
        <v>0</v>
      </c>
      <c r="C113" s="18">
        <v>0</v>
      </c>
      <c r="D113" s="18">
        <f>+B113-C113</f>
        <v>0</v>
      </c>
      <c r="E113" s="19"/>
    </row>
    <row r="114" spans="1:5" s="11" customFormat="1" ht="18.75">
      <c r="A114" s="68" t="s">
        <v>111</v>
      </c>
      <c r="B114" s="69">
        <f>B107+B112+B113</f>
        <v>4874251.719199999</v>
      </c>
      <c r="C114" s="69">
        <f>C107+C112+C113</f>
        <v>4846635.37</v>
      </c>
      <c r="D114" s="69">
        <f>+B114-C114</f>
        <v>27616.349199999124</v>
      </c>
      <c r="E114" s="70">
        <f>+(B114-C114)/C114</f>
        <v>0.00569804557011664</v>
      </c>
    </row>
    <row r="115" spans="1:5" s="63" customFormat="1" ht="18.75">
      <c r="A115" s="71" t="s">
        <v>112</v>
      </c>
      <c r="B115" s="72">
        <f>B104-B114</f>
        <v>6022.185299999081</v>
      </c>
      <c r="C115" s="72">
        <f>C104-C114</f>
        <v>9489.203199936077</v>
      </c>
      <c r="D115" s="72">
        <f>+B115-C115</f>
        <v>-3467.0178999369964</v>
      </c>
      <c r="E115" s="73">
        <f>+(B115-C115)/C115</f>
        <v>-0.3653644912947329</v>
      </c>
    </row>
    <row r="116" spans="1:5" s="26" customFormat="1" ht="18.75">
      <c r="A116" s="74"/>
      <c r="B116" s="75"/>
      <c r="C116" s="75"/>
      <c r="D116" s="75"/>
      <c r="E116" s="76"/>
    </row>
    <row r="117" spans="2:4" ht="18.75">
      <c r="B117" s="78"/>
      <c r="C117" s="78"/>
      <c r="D117" s="79"/>
    </row>
    <row r="118" spans="2:4" ht="18.75">
      <c r="B118" s="81"/>
      <c r="C118" s="81"/>
      <c r="D118" s="82"/>
    </row>
    <row r="119" spans="2:4" ht="18.75">
      <c r="B119" s="81"/>
      <c r="C119" s="81"/>
      <c r="D119" s="82"/>
    </row>
    <row r="120" spans="2:4" ht="18.75">
      <c r="B120" s="81"/>
      <c r="C120" s="81"/>
      <c r="D120" s="82"/>
    </row>
    <row r="121" spans="2:4" ht="18.75">
      <c r="B121" s="81"/>
      <c r="C121" s="81"/>
      <c r="D121" s="82"/>
    </row>
    <row r="122" spans="2:4" ht="18.75">
      <c r="B122" s="81"/>
      <c r="C122" s="81"/>
      <c r="D122" s="82"/>
    </row>
    <row r="123" spans="2:4" ht="18.75">
      <c r="B123" s="81"/>
      <c r="C123" s="81"/>
      <c r="D123" s="82"/>
    </row>
    <row r="124" spans="2:4" ht="18.75">
      <c r="B124" s="81"/>
      <c r="C124" s="81"/>
      <c r="D124" s="82"/>
    </row>
    <row r="125" spans="2:4" ht="18.75">
      <c r="B125" s="81"/>
      <c r="C125" s="81"/>
      <c r="D125" s="82"/>
    </row>
    <row r="126" spans="2:4" ht="18.75">
      <c r="B126" s="81"/>
      <c r="C126" s="81"/>
      <c r="D126" s="82"/>
    </row>
    <row r="127" spans="2:4" ht="18.75">
      <c r="B127" s="81"/>
      <c r="C127" s="81"/>
      <c r="D127" s="82"/>
    </row>
    <row r="128" spans="2:4" ht="18.75">
      <c r="B128" s="81"/>
      <c r="C128" s="81"/>
      <c r="D128" s="82"/>
    </row>
    <row r="137" spans="1:5" s="86" customFormat="1" ht="18.75">
      <c r="A137" s="83"/>
      <c r="B137" s="84"/>
      <c r="C137" s="84"/>
      <c r="D137" s="85"/>
      <c r="E137" s="80"/>
    </row>
    <row r="138" spans="1:5" s="86" customFormat="1" ht="18.75">
      <c r="A138" s="83"/>
      <c r="B138" s="84"/>
      <c r="C138" s="84"/>
      <c r="D138" s="85"/>
      <c r="E138" s="80"/>
    </row>
    <row r="139" spans="1:5" s="86" customFormat="1" ht="18.75">
      <c r="A139" s="83"/>
      <c r="B139" s="84"/>
      <c r="C139" s="84"/>
      <c r="D139" s="85"/>
      <c r="E139" s="80"/>
    </row>
    <row r="140" spans="1:5" s="86" customFormat="1" ht="18.75">
      <c r="A140" s="83"/>
      <c r="B140" s="84"/>
      <c r="C140" s="84"/>
      <c r="D140" s="85"/>
      <c r="E140" s="80"/>
    </row>
    <row r="141" spans="1:5" s="86" customFormat="1" ht="18.75">
      <c r="A141" s="83"/>
      <c r="B141" s="84"/>
      <c r="C141" s="84"/>
      <c r="D141" s="85"/>
      <c r="E141" s="80"/>
    </row>
    <row r="142" spans="1:5" s="86" customFormat="1" ht="18.75">
      <c r="A142" s="83"/>
      <c r="B142" s="84"/>
      <c r="C142" s="84"/>
      <c r="D142" s="85"/>
      <c r="E142" s="80"/>
    </row>
    <row r="143" spans="1:5" s="86" customFormat="1" ht="18.75">
      <c r="A143" s="83"/>
      <c r="B143" s="84"/>
      <c r="C143" s="84"/>
      <c r="D143" s="85"/>
      <c r="E143" s="80"/>
    </row>
    <row r="144" spans="1:5" s="86" customFormat="1" ht="18.75">
      <c r="A144" s="83"/>
      <c r="B144" s="84"/>
      <c r="C144" s="84"/>
      <c r="D144" s="85"/>
      <c r="E144" s="80"/>
    </row>
    <row r="145" spans="1:5" s="86" customFormat="1" ht="18.75">
      <c r="A145" s="83"/>
      <c r="B145" s="84"/>
      <c r="C145" s="84"/>
      <c r="D145" s="85"/>
      <c r="E145" s="80"/>
    </row>
    <row r="146" spans="1:5" s="86" customFormat="1" ht="18.75">
      <c r="A146" s="83"/>
      <c r="B146" s="84"/>
      <c r="C146" s="84"/>
      <c r="D146" s="85"/>
      <c r="E146" s="80"/>
    </row>
    <row r="147" spans="1:5" s="86" customFormat="1" ht="18.75">
      <c r="A147" s="83"/>
      <c r="B147" s="84"/>
      <c r="C147" s="84"/>
      <c r="D147" s="85"/>
      <c r="E147" s="80"/>
    </row>
    <row r="148" spans="1:5" s="86" customFormat="1" ht="18.75">
      <c r="A148" s="83"/>
      <c r="B148" s="84"/>
      <c r="C148" s="84"/>
      <c r="D148" s="85"/>
      <c r="E148" s="80"/>
    </row>
    <row r="149" spans="1:5" s="86" customFormat="1" ht="18.75">
      <c r="A149" s="83"/>
      <c r="B149" s="84"/>
      <c r="C149" s="84"/>
      <c r="D149" s="85"/>
      <c r="E149" s="80"/>
    </row>
    <row r="150" spans="1:5" s="86" customFormat="1" ht="18.75">
      <c r="A150" s="83"/>
      <c r="B150" s="84"/>
      <c r="C150" s="84"/>
      <c r="D150" s="85"/>
      <c r="E150" s="80"/>
    </row>
    <row r="151" spans="1:5" s="86" customFormat="1" ht="18.75">
      <c r="A151" s="83"/>
      <c r="B151" s="84"/>
      <c r="C151" s="84"/>
      <c r="D151" s="85"/>
      <c r="E151" s="80"/>
    </row>
    <row r="152" spans="1:5" s="86" customFormat="1" ht="18.75">
      <c r="A152" s="83"/>
      <c r="B152" s="84"/>
      <c r="C152" s="84"/>
      <c r="D152" s="85"/>
      <c r="E152" s="80"/>
    </row>
    <row r="153" spans="1:5" s="86" customFormat="1" ht="18.75">
      <c r="A153" s="83"/>
      <c r="B153" s="84"/>
      <c r="C153" s="84"/>
      <c r="D153" s="85"/>
      <c r="E153" s="80"/>
    </row>
    <row r="154" spans="1:5" s="86" customFormat="1" ht="18.75">
      <c r="A154" s="83"/>
      <c r="B154" s="84"/>
      <c r="C154" s="84"/>
      <c r="D154" s="85"/>
      <c r="E154" s="80"/>
    </row>
    <row r="155" spans="1:5" s="86" customFormat="1" ht="18.75">
      <c r="A155" s="83"/>
      <c r="B155" s="84"/>
      <c r="C155" s="84"/>
      <c r="D155" s="85"/>
      <c r="E155" s="80"/>
    </row>
    <row r="156" spans="1:5" s="86" customFormat="1" ht="18.75">
      <c r="A156" s="83"/>
      <c r="B156" s="84"/>
      <c r="C156" s="84"/>
      <c r="D156" s="85"/>
      <c r="E156" s="80"/>
    </row>
    <row r="157" spans="1:5" s="86" customFormat="1" ht="18.75">
      <c r="A157" s="83"/>
      <c r="B157" s="84"/>
      <c r="C157" s="84"/>
      <c r="D157" s="85"/>
      <c r="E157" s="80"/>
    </row>
    <row r="158" spans="1:5" s="86" customFormat="1" ht="18.75">
      <c r="A158" s="83"/>
      <c r="B158" s="84"/>
      <c r="C158" s="84"/>
      <c r="D158" s="85"/>
      <c r="E158" s="80"/>
    </row>
    <row r="159" spans="1:5" s="86" customFormat="1" ht="18.75">
      <c r="A159" s="83"/>
      <c r="B159" s="84"/>
      <c r="C159" s="84"/>
      <c r="D159" s="85"/>
      <c r="E159" s="80"/>
    </row>
    <row r="160" spans="1:5" s="86" customFormat="1" ht="18.75">
      <c r="A160" s="83"/>
      <c r="B160" s="84"/>
      <c r="C160" s="84"/>
      <c r="D160" s="85"/>
      <c r="E160" s="80"/>
    </row>
    <row r="161" spans="1:5" s="86" customFormat="1" ht="18.75">
      <c r="A161" s="83"/>
      <c r="B161" s="84"/>
      <c r="C161" s="84"/>
      <c r="D161" s="85"/>
      <c r="E161" s="80"/>
    </row>
    <row r="162" spans="1:5" s="86" customFormat="1" ht="18.75">
      <c r="A162" s="83"/>
      <c r="B162" s="84"/>
      <c r="C162" s="84"/>
      <c r="D162" s="85"/>
      <c r="E162" s="80"/>
    </row>
    <row r="163" spans="1:5" s="86" customFormat="1" ht="18.75">
      <c r="A163" s="83"/>
      <c r="B163" s="84"/>
      <c r="C163" s="84"/>
      <c r="D163" s="85"/>
      <c r="E163" s="80"/>
    </row>
    <row r="164" spans="1:5" s="86" customFormat="1" ht="18.75">
      <c r="A164" s="83"/>
      <c r="B164" s="84"/>
      <c r="C164" s="84"/>
      <c r="D164" s="85"/>
      <c r="E164" s="80"/>
    </row>
    <row r="165" spans="1:5" s="86" customFormat="1" ht="18.75">
      <c r="A165" s="83"/>
      <c r="B165" s="84"/>
      <c r="C165" s="84"/>
      <c r="D165" s="85"/>
      <c r="E165" s="80"/>
    </row>
    <row r="166" spans="1:5" s="86" customFormat="1" ht="18.75">
      <c r="A166" s="83"/>
      <c r="B166" s="84"/>
      <c r="C166" s="84"/>
      <c r="D166" s="85"/>
      <c r="E166" s="80"/>
    </row>
    <row r="167" spans="1:5" s="86" customFormat="1" ht="18.75">
      <c r="A167" s="83"/>
      <c r="B167" s="84"/>
      <c r="C167" s="84"/>
      <c r="D167" s="85"/>
      <c r="E167" s="80"/>
    </row>
    <row r="168" spans="1:5" s="86" customFormat="1" ht="18.75">
      <c r="A168" s="83"/>
      <c r="B168" s="84"/>
      <c r="C168" s="84"/>
      <c r="D168" s="85"/>
      <c r="E168" s="80"/>
    </row>
    <row r="169" spans="1:5" s="86" customFormat="1" ht="18.75">
      <c r="A169" s="83"/>
      <c r="B169" s="84"/>
      <c r="C169" s="84"/>
      <c r="D169" s="85"/>
      <c r="E169" s="80"/>
    </row>
    <row r="170" spans="1:5" s="86" customFormat="1" ht="18.75">
      <c r="A170" s="83"/>
      <c r="B170" s="84"/>
      <c r="C170" s="84"/>
      <c r="D170" s="85"/>
      <c r="E170" s="80"/>
    </row>
    <row r="171" spans="1:5" s="86" customFormat="1" ht="18.75">
      <c r="A171" s="83"/>
      <c r="B171" s="84"/>
      <c r="C171" s="84"/>
      <c r="D171" s="85"/>
      <c r="E171" s="80"/>
    </row>
    <row r="172" spans="1:5" s="86" customFormat="1" ht="18.75">
      <c r="A172" s="83"/>
      <c r="B172" s="84"/>
      <c r="C172" s="84"/>
      <c r="D172" s="85"/>
      <c r="E172" s="80"/>
    </row>
    <row r="173" spans="1:5" s="86" customFormat="1" ht="18.75">
      <c r="A173" s="83"/>
      <c r="B173" s="84"/>
      <c r="C173" s="84"/>
      <c r="D173" s="85"/>
      <c r="E173" s="80"/>
    </row>
    <row r="174" spans="1:5" s="86" customFormat="1" ht="18.75">
      <c r="A174" s="83"/>
      <c r="B174" s="84"/>
      <c r="C174" s="84"/>
      <c r="D174" s="85"/>
      <c r="E174" s="80"/>
    </row>
    <row r="175" spans="1:5" s="86" customFormat="1" ht="18.75">
      <c r="A175" s="83"/>
      <c r="B175" s="84"/>
      <c r="C175" s="84"/>
      <c r="D175" s="85"/>
      <c r="E175" s="80"/>
    </row>
    <row r="176" spans="1:5" s="86" customFormat="1" ht="18.75">
      <c r="A176" s="83"/>
      <c r="B176" s="84"/>
      <c r="C176" s="84"/>
      <c r="D176" s="85"/>
      <c r="E176" s="80"/>
    </row>
    <row r="177" spans="1:5" s="86" customFormat="1" ht="18.75">
      <c r="A177" s="83"/>
      <c r="B177" s="84"/>
      <c r="C177" s="84"/>
      <c r="D177" s="85"/>
      <c r="E177" s="80"/>
    </row>
    <row r="178" spans="1:5" s="86" customFormat="1" ht="18.75">
      <c r="A178" s="83"/>
      <c r="B178" s="84"/>
      <c r="C178" s="84"/>
      <c r="D178" s="85"/>
      <c r="E178" s="80"/>
    </row>
    <row r="179" spans="1:5" s="86" customFormat="1" ht="18.75">
      <c r="A179" s="83"/>
      <c r="B179" s="84"/>
      <c r="C179" s="84"/>
      <c r="D179" s="85"/>
      <c r="E179" s="80"/>
    </row>
    <row r="180" spans="1:5" s="86" customFormat="1" ht="18.75">
      <c r="A180" s="83"/>
      <c r="B180" s="84"/>
      <c r="C180" s="84"/>
      <c r="D180" s="85"/>
      <c r="E180" s="80"/>
    </row>
    <row r="181" spans="1:5" s="86" customFormat="1" ht="18.75">
      <c r="A181" s="83"/>
      <c r="B181" s="84"/>
      <c r="C181" s="84"/>
      <c r="D181" s="85"/>
      <c r="E181" s="80"/>
    </row>
    <row r="182" spans="1:5" s="86" customFormat="1" ht="18.75">
      <c r="A182" s="83"/>
      <c r="B182" s="84"/>
      <c r="C182" s="84"/>
      <c r="D182" s="85"/>
      <c r="E182" s="80"/>
    </row>
    <row r="183" spans="1:5" s="86" customFormat="1" ht="18.75">
      <c r="A183" s="83"/>
      <c r="B183" s="84"/>
      <c r="C183" s="84"/>
      <c r="D183" s="85"/>
      <c r="E183" s="80"/>
    </row>
    <row r="184" spans="1:5" s="86" customFormat="1" ht="18.75">
      <c r="A184" s="83"/>
      <c r="B184" s="84"/>
      <c r="C184" s="84"/>
      <c r="D184" s="85"/>
      <c r="E184" s="80"/>
    </row>
    <row r="185" spans="1:5" s="86" customFormat="1" ht="18.75">
      <c r="A185" s="83"/>
      <c r="B185" s="84"/>
      <c r="C185" s="84"/>
      <c r="D185" s="85"/>
      <c r="E185" s="80"/>
    </row>
    <row r="186" spans="1:5" s="86" customFormat="1" ht="18.75">
      <c r="A186" s="83"/>
      <c r="B186" s="84"/>
      <c r="C186" s="84"/>
      <c r="D186" s="85"/>
      <c r="E186" s="80"/>
    </row>
    <row r="187" spans="1:5" s="86" customFormat="1" ht="18.75">
      <c r="A187" s="83"/>
      <c r="B187" s="84"/>
      <c r="C187" s="84"/>
      <c r="D187" s="85"/>
      <c r="E187" s="80"/>
    </row>
    <row r="188" spans="1:5" s="86" customFormat="1" ht="18.75">
      <c r="A188" s="83"/>
      <c r="B188" s="84"/>
      <c r="C188" s="84"/>
      <c r="D188" s="85"/>
      <c r="E188" s="80"/>
    </row>
    <row r="189" spans="1:5" s="86" customFormat="1" ht="18.75">
      <c r="A189" s="83"/>
      <c r="B189" s="84"/>
      <c r="C189" s="84"/>
      <c r="D189" s="85"/>
      <c r="E189" s="80"/>
    </row>
    <row r="190" spans="1:5" s="86" customFormat="1" ht="18.75">
      <c r="A190" s="83"/>
      <c r="B190" s="84"/>
      <c r="C190" s="84"/>
      <c r="D190" s="85"/>
      <c r="E190" s="80"/>
    </row>
    <row r="191" spans="1:5" s="86" customFormat="1" ht="18.75">
      <c r="A191" s="83"/>
      <c r="B191" s="84"/>
      <c r="C191" s="84"/>
      <c r="D191" s="85"/>
      <c r="E191" s="80"/>
    </row>
    <row r="192" spans="1:5" s="86" customFormat="1" ht="18.75">
      <c r="A192" s="83"/>
      <c r="B192" s="84"/>
      <c r="C192" s="84"/>
      <c r="D192" s="85"/>
      <c r="E192" s="80"/>
    </row>
    <row r="193" spans="1:5" s="86" customFormat="1" ht="18.75">
      <c r="A193" s="83"/>
      <c r="B193" s="84"/>
      <c r="C193" s="84"/>
      <c r="D193" s="85"/>
      <c r="E193" s="80"/>
    </row>
    <row r="194" spans="1:5" s="86" customFormat="1" ht="18.75">
      <c r="A194" s="83"/>
      <c r="B194" s="84"/>
      <c r="C194" s="84"/>
      <c r="D194" s="85"/>
      <c r="E194" s="80"/>
    </row>
    <row r="195" spans="1:5" s="86" customFormat="1" ht="18.75">
      <c r="A195" s="83"/>
      <c r="B195" s="84"/>
      <c r="C195" s="84"/>
      <c r="D195" s="85"/>
      <c r="E195" s="80"/>
    </row>
    <row r="196" spans="1:5" s="86" customFormat="1" ht="18.75">
      <c r="A196" s="83"/>
      <c r="B196" s="84"/>
      <c r="C196" s="84"/>
      <c r="D196" s="85"/>
      <c r="E196" s="80"/>
    </row>
    <row r="197" spans="1:5" s="86" customFormat="1" ht="18.75">
      <c r="A197" s="83"/>
      <c r="B197" s="84"/>
      <c r="C197" s="84"/>
      <c r="D197" s="85"/>
      <c r="E197" s="80"/>
    </row>
    <row r="198" spans="1:5" s="86" customFormat="1" ht="18.75">
      <c r="A198" s="83"/>
      <c r="B198" s="84"/>
      <c r="C198" s="84"/>
      <c r="D198" s="85"/>
      <c r="E198" s="80"/>
    </row>
    <row r="199" spans="1:5" s="86" customFormat="1" ht="18.75">
      <c r="A199" s="83"/>
      <c r="B199" s="84"/>
      <c r="C199" s="84"/>
      <c r="D199" s="85"/>
      <c r="E199" s="80"/>
    </row>
    <row r="200" spans="1:5" s="86" customFormat="1" ht="18.75">
      <c r="A200" s="83"/>
      <c r="B200" s="84"/>
      <c r="C200" s="84"/>
      <c r="D200" s="85"/>
      <c r="E200" s="80"/>
    </row>
    <row r="201" spans="1:5" s="86" customFormat="1" ht="18.75">
      <c r="A201" s="83"/>
      <c r="B201" s="84"/>
      <c r="C201" s="84"/>
      <c r="D201" s="85"/>
      <c r="E201" s="80"/>
    </row>
    <row r="202" spans="1:5" s="86" customFormat="1" ht="18.75">
      <c r="A202" s="83"/>
      <c r="B202" s="84"/>
      <c r="C202" s="84"/>
      <c r="D202" s="85"/>
      <c r="E202" s="80"/>
    </row>
    <row r="203" spans="1:5" s="86" customFormat="1" ht="18.75">
      <c r="A203" s="83"/>
      <c r="B203" s="84"/>
      <c r="C203" s="84"/>
      <c r="D203" s="85"/>
      <c r="E203" s="80"/>
    </row>
    <row r="204" spans="1:5" s="86" customFormat="1" ht="18.75">
      <c r="A204" s="83"/>
      <c r="B204" s="84"/>
      <c r="C204" s="84"/>
      <c r="D204" s="85"/>
      <c r="E204" s="80"/>
    </row>
    <row r="205" spans="1:5" s="86" customFormat="1" ht="18.75">
      <c r="A205" s="83"/>
      <c r="B205" s="84"/>
      <c r="C205" s="84"/>
      <c r="D205" s="85"/>
      <c r="E205" s="80"/>
    </row>
    <row r="206" spans="1:5" s="86" customFormat="1" ht="18.75">
      <c r="A206" s="83"/>
      <c r="B206" s="84"/>
      <c r="C206" s="84"/>
      <c r="D206" s="85"/>
      <c r="E206" s="80"/>
    </row>
    <row r="207" spans="1:5" s="86" customFormat="1" ht="18.75">
      <c r="A207" s="83"/>
      <c r="B207" s="84"/>
      <c r="C207" s="84"/>
      <c r="D207" s="85"/>
      <c r="E207" s="80"/>
    </row>
    <row r="208" spans="1:5" s="86" customFormat="1" ht="18.75">
      <c r="A208" s="83"/>
      <c r="B208" s="84"/>
      <c r="C208" s="84"/>
      <c r="D208" s="85"/>
      <c r="E208" s="80"/>
    </row>
    <row r="209" spans="1:5" s="86" customFormat="1" ht="18.75">
      <c r="A209" s="83"/>
      <c r="B209" s="84"/>
      <c r="C209" s="84"/>
      <c r="D209" s="85"/>
      <c r="E209" s="80"/>
    </row>
    <row r="210" spans="1:5" s="86" customFormat="1" ht="18.75">
      <c r="A210" s="83"/>
      <c r="B210" s="84"/>
      <c r="C210" s="84"/>
      <c r="D210" s="85"/>
      <c r="E210" s="80"/>
    </row>
    <row r="211" spans="1:5" s="86" customFormat="1" ht="18.75">
      <c r="A211" s="83"/>
      <c r="B211" s="84"/>
      <c r="C211" s="84"/>
      <c r="D211" s="85"/>
      <c r="E211" s="80"/>
    </row>
    <row r="212" spans="1:5" s="86" customFormat="1" ht="18.75">
      <c r="A212" s="83"/>
      <c r="B212" s="84"/>
      <c r="C212" s="84"/>
      <c r="D212" s="85"/>
      <c r="E212" s="80"/>
    </row>
    <row r="213" spans="1:5" s="86" customFormat="1" ht="18.75">
      <c r="A213" s="83"/>
      <c r="B213" s="84"/>
      <c r="C213" s="84"/>
      <c r="D213" s="85"/>
      <c r="E213" s="80"/>
    </row>
    <row r="214" spans="1:5" s="86" customFormat="1" ht="18.75">
      <c r="A214" s="83"/>
      <c r="B214" s="84"/>
      <c r="C214" s="84"/>
      <c r="D214" s="85"/>
      <c r="E214" s="80"/>
    </row>
    <row r="215" spans="1:5" s="86" customFormat="1" ht="18.75">
      <c r="A215" s="83"/>
      <c r="B215" s="84"/>
      <c r="C215" s="84"/>
      <c r="D215" s="85"/>
      <c r="E215" s="80"/>
    </row>
    <row r="216" spans="1:5" s="86" customFormat="1" ht="18.75">
      <c r="A216" s="83"/>
      <c r="B216" s="84"/>
      <c r="C216" s="84"/>
      <c r="D216" s="85"/>
      <c r="E216" s="80"/>
    </row>
    <row r="217" spans="1:5" s="86" customFormat="1" ht="18.75">
      <c r="A217" s="83"/>
      <c r="B217" s="84"/>
      <c r="C217" s="84"/>
      <c r="D217" s="85"/>
      <c r="E217" s="80"/>
    </row>
    <row r="218" spans="1:5" s="86" customFormat="1" ht="18.75">
      <c r="A218" s="83"/>
      <c r="B218" s="84"/>
      <c r="C218" s="84"/>
      <c r="D218" s="85"/>
      <c r="E218" s="80"/>
    </row>
    <row r="219" spans="1:5" s="86" customFormat="1" ht="18.75">
      <c r="A219" s="83"/>
      <c r="B219" s="84"/>
      <c r="C219" s="84"/>
      <c r="D219" s="85"/>
      <c r="E219" s="80"/>
    </row>
    <row r="220" spans="1:5" s="86" customFormat="1" ht="18.75">
      <c r="A220" s="83"/>
      <c r="B220" s="84"/>
      <c r="C220" s="84"/>
      <c r="D220" s="85"/>
      <c r="E220" s="80"/>
    </row>
    <row r="221" spans="1:5" s="86" customFormat="1" ht="18.75">
      <c r="A221" s="83"/>
      <c r="B221" s="84"/>
      <c r="C221" s="84"/>
      <c r="D221" s="85"/>
      <c r="E221" s="80"/>
    </row>
    <row r="222" spans="1:5" s="86" customFormat="1" ht="18.75">
      <c r="A222" s="83"/>
      <c r="B222" s="84"/>
      <c r="C222" s="84"/>
      <c r="D222" s="85"/>
      <c r="E222" s="80"/>
    </row>
    <row r="223" spans="1:5" s="86" customFormat="1" ht="18.75">
      <c r="A223" s="83"/>
      <c r="B223" s="84"/>
      <c r="C223" s="84"/>
      <c r="D223" s="85"/>
      <c r="E223" s="80"/>
    </row>
    <row r="224" spans="1:5" s="86" customFormat="1" ht="18.75">
      <c r="A224" s="83"/>
      <c r="B224" s="84"/>
      <c r="C224" s="84"/>
      <c r="D224" s="85"/>
      <c r="E224" s="80"/>
    </row>
    <row r="225" spans="1:5" s="86" customFormat="1" ht="18.75">
      <c r="A225" s="83"/>
      <c r="B225" s="84"/>
      <c r="C225" s="84"/>
      <c r="D225" s="85"/>
      <c r="E225" s="80"/>
    </row>
    <row r="226" spans="1:5" s="86" customFormat="1" ht="18.75">
      <c r="A226" s="83"/>
      <c r="B226" s="84"/>
      <c r="C226" s="84"/>
      <c r="D226" s="85"/>
      <c r="E226" s="80"/>
    </row>
    <row r="227" spans="1:5" s="86" customFormat="1" ht="18.75">
      <c r="A227" s="83"/>
      <c r="B227" s="84"/>
      <c r="C227" s="84"/>
      <c r="D227" s="85"/>
      <c r="E227" s="80"/>
    </row>
    <row r="228" spans="1:5" s="86" customFormat="1" ht="18.75">
      <c r="A228" s="83"/>
      <c r="B228" s="84"/>
      <c r="C228" s="84"/>
      <c r="D228" s="85"/>
      <c r="E228" s="80"/>
    </row>
    <row r="229" spans="1:5" s="86" customFormat="1" ht="18.75">
      <c r="A229" s="83"/>
      <c r="B229" s="84"/>
      <c r="C229" s="84"/>
      <c r="D229" s="85"/>
      <c r="E229" s="80"/>
    </row>
    <row r="230" spans="1:5" s="86" customFormat="1" ht="18.75">
      <c r="A230" s="83"/>
      <c r="B230" s="84"/>
      <c r="C230" s="84"/>
      <c r="D230" s="85"/>
      <c r="E230" s="80"/>
    </row>
    <row r="231" spans="1:5" s="86" customFormat="1" ht="18.75">
      <c r="A231" s="83"/>
      <c r="B231" s="84"/>
      <c r="C231" s="84"/>
      <c r="D231" s="85"/>
      <c r="E231" s="80"/>
    </row>
    <row r="232" spans="1:5" s="86" customFormat="1" ht="18.75">
      <c r="A232" s="83"/>
      <c r="B232" s="84"/>
      <c r="C232" s="84"/>
      <c r="D232" s="85"/>
      <c r="E232" s="80"/>
    </row>
    <row r="233" spans="1:5" s="86" customFormat="1" ht="18.75">
      <c r="A233" s="83"/>
      <c r="B233" s="84"/>
      <c r="C233" s="84"/>
      <c r="D233" s="85"/>
      <c r="E233" s="80"/>
    </row>
    <row r="234" spans="1:5" s="86" customFormat="1" ht="18.75">
      <c r="A234" s="83"/>
      <c r="B234" s="84"/>
      <c r="C234" s="84"/>
      <c r="D234" s="85"/>
      <c r="E234" s="80"/>
    </row>
    <row r="235" spans="1:5" s="86" customFormat="1" ht="18.75">
      <c r="A235" s="83"/>
      <c r="B235" s="84"/>
      <c r="C235" s="84"/>
      <c r="D235" s="85"/>
      <c r="E235" s="80"/>
    </row>
    <row r="236" spans="1:5" s="86" customFormat="1" ht="18.75">
      <c r="A236" s="83"/>
      <c r="B236" s="84"/>
      <c r="C236" s="84"/>
      <c r="D236" s="85"/>
      <c r="E236" s="80"/>
    </row>
    <row r="237" spans="1:5" s="86" customFormat="1" ht="18.75">
      <c r="A237" s="83"/>
      <c r="B237" s="84"/>
      <c r="C237" s="84"/>
      <c r="D237" s="85"/>
      <c r="E237" s="80"/>
    </row>
    <row r="238" spans="1:5" s="86" customFormat="1" ht="18.75">
      <c r="A238" s="83"/>
      <c r="B238" s="84"/>
      <c r="C238" s="84"/>
      <c r="D238" s="85"/>
      <c r="E238" s="80"/>
    </row>
    <row r="239" spans="1:5" s="86" customFormat="1" ht="18.75">
      <c r="A239" s="83"/>
      <c r="B239" s="84"/>
      <c r="C239" s="84"/>
      <c r="D239" s="85"/>
      <c r="E239" s="80"/>
    </row>
    <row r="240" spans="1:5" s="86" customFormat="1" ht="18.75">
      <c r="A240" s="83"/>
      <c r="B240" s="84"/>
      <c r="C240" s="84"/>
      <c r="D240" s="85"/>
      <c r="E240" s="80"/>
    </row>
    <row r="241" spans="1:5" s="86" customFormat="1" ht="18.75">
      <c r="A241" s="83"/>
      <c r="B241" s="84"/>
      <c r="C241" s="84"/>
      <c r="D241" s="85"/>
      <c r="E241" s="80"/>
    </row>
    <row r="242" spans="1:5" s="86" customFormat="1" ht="18.75">
      <c r="A242" s="83"/>
      <c r="B242" s="84"/>
      <c r="C242" s="84"/>
      <c r="D242" s="85"/>
      <c r="E242" s="80"/>
    </row>
    <row r="243" spans="1:5" s="86" customFormat="1" ht="18.75">
      <c r="A243" s="83"/>
      <c r="B243" s="84"/>
      <c r="C243" s="84"/>
      <c r="D243" s="85"/>
      <c r="E243" s="80"/>
    </row>
    <row r="244" spans="1:5" s="86" customFormat="1" ht="18.75">
      <c r="A244" s="83"/>
      <c r="B244" s="84"/>
      <c r="C244" s="84"/>
      <c r="D244" s="85"/>
      <c r="E244" s="80"/>
    </row>
    <row r="245" spans="1:5" s="86" customFormat="1" ht="18.75">
      <c r="A245" s="83"/>
      <c r="B245" s="84"/>
      <c r="C245" s="84"/>
      <c r="D245" s="85"/>
      <c r="E245" s="80"/>
    </row>
    <row r="246" spans="1:5" s="86" customFormat="1" ht="18.75">
      <c r="A246" s="83"/>
      <c r="B246" s="84"/>
      <c r="C246" s="84"/>
      <c r="D246" s="85"/>
      <c r="E246" s="80"/>
    </row>
    <row r="247" spans="1:5" s="86" customFormat="1" ht="18.75">
      <c r="A247" s="83"/>
      <c r="B247" s="84"/>
      <c r="C247" s="84"/>
      <c r="D247" s="85"/>
      <c r="E247" s="80"/>
    </row>
    <row r="248" spans="1:5" s="86" customFormat="1" ht="18.75">
      <c r="A248" s="83"/>
      <c r="B248" s="84"/>
      <c r="C248" s="84"/>
      <c r="D248" s="85"/>
      <c r="E248" s="80"/>
    </row>
    <row r="249" spans="1:5" s="86" customFormat="1" ht="18.75">
      <c r="A249" s="83"/>
      <c r="B249" s="84"/>
      <c r="C249" s="84"/>
      <c r="D249" s="85"/>
      <c r="E249" s="80"/>
    </row>
    <row r="250" spans="1:5" s="86" customFormat="1" ht="18.75">
      <c r="A250" s="83"/>
      <c r="B250" s="84"/>
      <c r="C250" s="84"/>
      <c r="D250" s="85"/>
      <c r="E250" s="80"/>
    </row>
    <row r="251" spans="1:5" s="86" customFormat="1" ht="18.75">
      <c r="A251" s="83"/>
      <c r="B251" s="84"/>
      <c r="C251" s="84"/>
      <c r="D251" s="85"/>
      <c r="E251" s="80"/>
    </row>
    <row r="252" spans="1:5" s="86" customFormat="1" ht="18.75">
      <c r="A252" s="83"/>
      <c r="B252" s="84"/>
      <c r="C252" s="84"/>
      <c r="D252" s="85"/>
      <c r="E252" s="80"/>
    </row>
    <row r="253" spans="1:5" s="86" customFormat="1" ht="18.75">
      <c r="A253" s="83"/>
      <c r="B253" s="84"/>
      <c r="C253" s="84"/>
      <c r="D253" s="85"/>
      <c r="E253" s="80"/>
    </row>
    <row r="254" spans="1:5" s="86" customFormat="1" ht="18.75">
      <c r="A254" s="83"/>
      <c r="B254" s="84"/>
      <c r="C254" s="84"/>
      <c r="D254" s="85"/>
      <c r="E254" s="80"/>
    </row>
    <row r="255" spans="1:5" s="86" customFormat="1" ht="18.75">
      <c r="A255" s="83"/>
      <c r="B255" s="84"/>
      <c r="C255" s="84"/>
      <c r="D255" s="85"/>
      <c r="E255" s="80"/>
    </row>
    <row r="256" spans="1:5" s="86" customFormat="1" ht="18.75">
      <c r="A256" s="83"/>
      <c r="B256" s="84"/>
      <c r="C256" s="84"/>
      <c r="D256" s="85"/>
      <c r="E256" s="80"/>
    </row>
    <row r="257" spans="1:5" s="86" customFormat="1" ht="18.75">
      <c r="A257" s="83"/>
      <c r="B257" s="84"/>
      <c r="C257" s="84"/>
      <c r="D257" s="85"/>
      <c r="E257" s="80"/>
    </row>
    <row r="258" spans="1:5" s="86" customFormat="1" ht="18.75">
      <c r="A258" s="83"/>
      <c r="B258" s="84"/>
      <c r="C258" s="84"/>
      <c r="D258" s="85"/>
      <c r="E258" s="80"/>
    </row>
    <row r="259" spans="1:5" s="86" customFormat="1" ht="18.75">
      <c r="A259" s="83"/>
      <c r="B259" s="84"/>
      <c r="C259" s="84"/>
      <c r="D259" s="85"/>
      <c r="E259" s="80"/>
    </row>
    <row r="260" spans="1:5" s="86" customFormat="1" ht="18.75">
      <c r="A260" s="83"/>
      <c r="B260" s="84"/>
      <c r="C260" s="84"/>
      <c r="D260" s="85"/>
      <c r="E260" s="80"/>
    </row>
    <row r="261" spans="1:5" s="86" customFormat="1" ht="18.75">
      <c r="A261" s="83"/>
      <c r="B261" s="84"/>
      <c r="C261" s="84"/>
      <c r="D261" s="85"/>
      <c r="E261" s="80"/>
    </row>
    <row r="262" spans="1:5" s="86" customFormat="1" ht="18.75">
      <c r="A262" s="83"/>
      <c r="B262" s="84"/>
      <c r="C262" s="84"/>
      <c r="D262" s="85"/>
      <c r="E262" s="80"/>
    </row>
    <row r="263" spans="1:5" s="86" customFormat="1" ht="18.75">
      <c r="A263" s="83"/>
      <c r="B263" s="84"/>
      <c r="C263" s="84"/>
      <c r="D263" s="85"/>
      <c r="E263" s="80"/>
    </row>
    <row r="264" spans="1:5" s="86" customFormat="1" ht="18.75">
      <c r="A264" s="83"/>
      <c r="B264" s="84"/>
      <c r="C264" s="84"/>
      <c r="D264" s="85"/>
      <c r="E264" s="80"/>
    </row>
    <row r="265" spans="1:5" s="86" customFormat="1" ht="18.75">
      <c r="A265" s="83"/>
      <c r="B265" s="84"/>
      <c r="C265" s="84"/>
      <c r="D265" s="85"/>
      <c r="E265" s="80"/>
    </row>
    <row r="266" spans="1:5" s="86" customFormat="1" ht="18.75">
      <c r="A266" s="83"/>
      <c r="B266" s="84"/>
      <c r="C266" s="84"/>
      <c r="D266" s="85"/>
      <c r="E266" s="80"/>
    </row>
    <row r="267" spans="1:5" s="86" customFormat="1" ht="18.75">
      <c r="A267" s="83"/>
      <c r="B267" s="84"/>
      <c r="C267" s="84"/>
      <c r="D267" s="85"/>
      <c r="E267" s="80"/>
    </row>
    <row r="268" spans="1:5" s="86" customFormat="1" ht="18.75">
      <c r="A268" s="83"/>
      <c r="B268" s="84"/>
      <c r="C268" s="84"/>
      <c r="D268" s="85"/>
      <c r="E268" s="80"/>
    </row>
    <row r="269" spans="1:5" s="86" customFormat="1" ht="18.75">
      <c r="A269" s="83"/>
      <c r="B269" s="84"/>
      <c r="C269" s="84"/>
      <c r="D269" s="85"/>
      <c r="E269" s="80"/>
    </row>
    <row r="270" spans="1:5" s="86" customFormat="1" ht="18.75">
      <c r="A270" s="83"/>
      <c r="B270" s="84"/>
      <c r="C270" s="84"/>
      <c r="D270" s="85"/>
      <c r="E270" s="80"/>
    </row>
    <row r="271" spans="1:5" s="86" customFormat="1" ht="18.75">
      <c r="A271" s="83"/>
      <c r="B271" s="84"/>
      <c r="C271" s="84"/>
      <c r="D271" s="85"/>
      <c r="E271" s="80"/>
    </row>
    <row r="272" spans="1:5" s="86" customFormat="1" ht="18.75">
      <c r="A272" s="83"/>
      <c r="B272" s="84"/>
      <c r="C272" s="84"/>
      <c r="D272" s="85"/>
      <c r="E272" s="80"/>
    </row>
    <row r="273" spans="1:5" s="86" customFormat="1" ht="18.75">
      <c r="A273" s="83"/>
      <c r="B273" s="84"/>
      <c r="C273" s="84"/>
      <c r="D273" s="85"/>
      <c r="E273" s="80"/>
    </row>
    <row r="274" spans="1:5" s="86" customFormat="1" ht="18.75">
      <c r="A274" s="83"/>
      <c r="B274" s="84"/>
      <c r="C274" s="84"/>
      <c r="D274" s="85"/>
      <c r="E274" s="80"/>
    </row>
    <row r="275" spans="1:5" s="86" customFormat="1" ht="18.75">
      <c r="A275" s="83"/>
      <c r="B275" s="84"/>
      <c r="C275" s="84"/>
      <c r="D275" s="85"/>
      <c r="E275" s="80"/>
    </row>
    <row r="276" spans="1:5" s="86" customFormat="1" ht="18.75">
      <c r="A276" s="83"/>
      <c r="B276" s="84"/>
      <c r="C276" s="84"/>
      <c r="D276" s="85"/>
      <c r="E276" s="80"/>
    </row>
    <row r="277" spans="1:5" s="86" customFormat="1" ht="18.75">
      <c r="A277" s="83"/>
      <c r="B277" s="84"/>
      <c r="C277" s="84"/>
      <c r="D277" s="85"/>
      <c r="E277" s="80"/>
    </row>
    <row r="278" spans="1:5" s="86" customFormat="1" ht="18.75">
      <c r="A278" s="83"/>
      <c r="B278" s="84"/>
      <c r="C278" s="84"/>
      <c r="D278" s="85"/>
      <c r="E278" s="80"/>
    </row>
    <row r="279" spans="1:5" s="86" customFormat="1" ht="18.75">
      <c r="A279" s="83"/>
      <c r="B279" s="84"/>
      <c r="C279" s="84"/>
      <c r="D279" s="85"/>
      <c r="E279" s="80"/>
    </row>
    <row r="280" spans="1:5" s="86" customFormat="1" ht="18.75">
      <c r="A280" s="83"/>
      <c r="B280" s="84"/>
      <c r="C280" s="84"/>
      <c r="D280" s="85"/>
      <c r="E280" s="80"/>
    </row>
    <row r="281" spans="1:5" s="86" customFormat="1" ht="18.75">
      <c r="A281" s="83"/>
      <c r="B281" s="84"/>
      <c r="C281" s="84"/>
      <c r="D281" s="85"/>
      <c r="E281" s="80"/>
    </row>
    <row r="282" spans="1:5" s="86" customFormat="1" ht="18.75">
      <c r="A282" s="83"/>
      <c r="B282" s="84"/>
      <c r="C282" s="84"/>
      <c r="D282" s="85"/>
      <c r="E282" s="80"/>
    </row>
    <row r="283" spans="1:5" s="86" customFormat="1" ht="18.75">
      <c r="A283" s="83"/>
      <c r="B283" s="84"/>
      <c r="C283" s="84"/>
      <c r="D283" s="85"/>
      <c r="E283" s="80"/>
    </row>
  </sheetData>
  <sheetProtection/>
  <mergeCells count="5">
    <mergeCell ref="A2:A3"/>
    <mergeCell ref="D1:E1"/>
    <mergeCell ref="B2:B3"/>
    <mergeCell ref="C2:C3"/>
    <mergeCell ref="D2:E2"/>
  </mergeCells>
  <printOptions horizontalCentered="1"/>
  <pageMargins left="0.35433070866141736" right="0.5905511811023623" top="0.2755905511811024" bottom="0.4330708661417323" header="0.1968503937007874" footer="0.196850393700787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chiara</cp:lastModifiedBy>
  <dcterms:created xsi:type="dcterms:W3CDTF">2016-11-14T12:43:50Z</dcterms:created>
  <dcterms:modified xsi:type="dcterms:W3CDTF">2016-11-14T12:44:57Z</dcterms:modified>
  <cp:category/>
  <cp:version/>
  <cp:contentType/>
  <cp:contentStatus/>
</cp:coreProperties>
</file>